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loads\Supplement-main\Supplement-main\"/>
    </mc:Choice>
  </mc:AlternateContent>
  <xr:revisionPtr revIDLastSave="0" documentId="13_ncr:1_{AB2FE303-4AEC-4E68-8C8D-B19835E8B157}" xr6:coauthVersionLast="47" xr6:coauthVersionMax="47" xr10:uidLastSave="{00000000-0000-0000-0000-000000000000}"/>
  <bookViews>
    <workbookView xWindow="28680" yWindow="-120" windowWidth="16440" windowHeight="28440" activeTab="1" xr2:uid="{00000000-000D-0000-FFFF-FFFF00000000}"/>
  </bookViews>
  <sheets>
    <sheet name="README 1st" sheetId="7" r:id="rId1"/>
    <sheet name="Per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4" i="2" l="1"/>
  <c r="AP44" i="2"/>
  <c r="AN43" i="2"/>
  <c r="AP43" i="2"/>
  <c r="BY44" i="2"/>
  <c r="CB44" i="2" s="1"/>
  <c r="CA44" i="2"/>
  <c r="BY43" i="2"/>
  <c r="CA43" i="2"/>
  <c r="G44" i="2"/>
  <c r="H44" i="2" s="1"/>
  <c r="I44" i="2"/>
  <c r="G43" i="2"/>
  <c r="L43" i="2" s="1"/>
  <c r="I43" i="2"/>
  <c r="BL44" i="2"/>
  <c r="BM44" i="2" s="1"/>
  <c r="BN44" i="2"/>
  <c r="BQ44" i="2"/>
  <c r="BL43" i="2"/>
  <c r="BQ43" i="2" s="1"/>
  <c r="BN43" i="2"/>
  <c r="BY42" i="2"/>
  <c r="BZ42" i="2" s="1"/>
  <c r="CA42" i="2"/>
  <c r="CB42" i="2" s="1"/>
  <c r="CC42" i="2" s="1"/>
  <c r="CE42" i="2" s="1"/>
  <c r="CD42" i="2"/>
  <c r="BL42" i="2"/>
  <c r="BM42" i="2" s="1"/>
  <c r="BN42" i="2"/>
  <c r="BO42" i="2"/>
  <c r="BP42" i="2" s="1"/>
  <c r="AN42" i="2"/>
  <c r="AS42" i="2" s="1"/>
  <c r="AP42" i="2"/>
  <c r="G42" i="2"/>
  <c r="H42" i="2" s="1"/>
  <c r="I42" i="2"/>
  <c r="G24" i="2"/>
  <c r="H24" i="2" s="1"/>
  <c r="I24" i="2"/>
  <c r="BY41" i="2"/>
  <c r="BZ41" i="2"/>
  <c r="BY40" i="2"/>
  <c r="BY39" i="2"/>
  <c r="CD39" i="2" s="1"/>
  <c r="BY38" i="2"/>
  <c r="BZ38" i="2" s="1"/>
  <c r="BY37" i="2"/>
  <c r="CB37" i="2" s="1"/>
  <c r="BZ37" i="2"/>
  <c r="BY36" i="2"/>
  <c r="BZ36" i="2" s="1"/>
  <c r="BY35" i="2"/>
  <c r="BZ35" i="2" s="1"/>
  <c r="BY34" i="2"/>
  <c r="CD34" i="2" s="1"/>
  <c r="BY33" i="2"/>
  <c r="BZ33" i="2"/>
  <c r="BY32" i="2"/>
  <c r="BY31" i="2"/>
  <c r="BZ31" i="2" s="1"/>
  <c r="BY30" i="2"/>
  <c r="BZ30" i="2" s="1"/>
  <c r="BY29" i="2"/>
  <c r="BZ29" i="2"/>
  <c r="BY28" i="2"/>
  <c r="BZ28" i="2" s="1"/>
  <c r="BY27" i="2"/>
  <c r="BZ27" i="2" s="1"/>
  <c r="BY26" i="2"/>
  <c r="CD26" i="2" s="1"/>
  <c r="BZ26" i="2"/>
  <c r="BY25" i="2"/>
  <c r="BZ25" i="2" s="1"/>
  <c r="BY24" i="2"/>
  <c r="BL41" i="2"/>
  <c r="BQ41" i="2" s="1"/>
  <c r="BL40" i="2"/>
  <c r="BM40" i="2" s="1"/>
  <c r="BL39" i="2"/>
  <c r="BM39" i="2" s="1"/>
  <c r="BL38" i="2"/>
  <c r="BM38" i="2" s="1"/>
  <c r="BL37" i="2"/>
  <c r="BM37" i="2" s="1"/>
  <c r="BL36" i="2"/>
  <c r="BM36" i="2" s="1"/>
  <c r="BL35" i="2"/>
  <c r="BM35" i="2" s="1"/>
  <c r="BL34" i="2"/>
  <c r="BL33" i="2"/>
  <c r="BM33" i="2" s="1"/>
  <c r="BL32" i="2"/>
  <c r="BM32" i="2" s="1"/>
  <c r="BL31" i="2"/>
  <c r="BM31" i="2"/>
  <c r="BL30" i="2"/>
  <c r="BM30" i="2" s="1"/>
  <c r="BL29" i="2"/>
  <c r="BM29" i="2" s="1"/>
  <c r="BL28" i="2"/>
  <c r="BM28" i="2" s="1"/>
  <c r="BL27" i="2"/>
  <c r="BM27" i="2" s="1"/>
  <c r="BL26" i="2"/>
  <c r="BL25" i="2"/>
  <c r="BM25" i="2" s="1"/>
  <c r="BL24" i="2"/>
  <c r="BM24" i="2" s="1"/>
  <c r="AN41" i="2"/>
  <c r="AO41" i="2" s="1"/>
  <c r="AN40" i="2"/>
  <c r="AO40" i="2" s="1"/>
  <c r="AN39" i="2"/>
  <c r="AN38" i="2"/>
  <c r="AO38" i="2" s="1"/>
  <c r="AN37" i="2"/>
  <c r="AO37" i="2"/>
  <c r="AN36" i="2"/>
  <c r="AS36" i="2" s="1"/>
  <c r="AN35" i="2"/>
  <c r="AO35" i="2" s="1"/>
  <c r="AN34" i="2"/>
  <c r="AO34" i="2" s="1"/>
  <c r="AN33" i="2"/>
  <c r="AS33" i="2" s="1"/>
  <c r="AO33" i="2"/>
  <c r="AN32" i="2"/>
  <c r="AO32" i="2" s="1"/>
  <c r="AN31" i="2"/>
  <c r="AO31" i="2" s="1"/>
  <c r="AN30" i="2"/>
  <c r="AO30" i="2" s="1"/>
  <c r="AN29" i="2"/>
  <c r="AO29" i="2"/>
  <c r="AN28" i="2"/>
  <c r="AN27" i="2"/>
  <c r="AO27" i="2" s="1"/>
  <c r="AN26" i="2"/>
  <c r="AO26" i="2" s="1"/>
  <c r="AN25" i="2"/>
  <c r="AO25" i="2" s="1"/>
  <c r="AN24" i="2"/>
  <c r="AO24" i="2" s="1"/>
  <c r="G41" i="2"/>
  <c r="L41" i="2" s="1"/>
  <c r="G40" i="2"/>
  <c r="L40" i="2" s="1"/>
  <c r="H40" i="2"/>
  <c r="G39" i="2"/>
  <c r="H39" i="2" s="1"/>
  <c r="G38" i="2"/>
  <c r="H38" i="2" s="1"/>
  <c r="G37" i="2"/>
  <c r="L37" i="2" s="1"/>
  <c r="G36" i="2"/>
  <c r="H36" i="2" s="1"/>
  <c r="G35" i="2"/>
  <c r="H35" i="2"/>
  <c r="G34" i="2"/>
  <c r="H34" i="2" s="1"/>
  <c r="G33" i="2"/>
  <c r="L33" i="2" s="1"/>
  <c r="G32" i="2"/>
  <c r="J32" i="2" s="1"/>
  <c r="G31" i="2"/>
  <c r="H31" i="2" s="1"/>
  <c r="G30" i="2"/>
  <c r="H30" i="2" s="1"/>
  <c r="G29" i="2"/>
  <c r="H29" i="2" s="1"/>
  <c r="G28" i="2"/>
  <c r="H28" i="2" s="1"/>
  <c r="G27" i="2"/>
  <c r="L27" i="2" s="1"/>
  <c r="G26" i="2"/>
  <c r="H26" i="2" s="1"/>
  <c r="G25" i="2"/>
  <c r="H25" i="2" s="1"/>
  <c r="CI48" i="2"/>
  <c r="CI49" i="2" s="1"/>
  <c r="CH48" i="2"/>
  <c r="CH49" i="2" s="1"/>
  <c r="CG48" i="2"/>
  <c r="CG49" i="2" s="1"/>
  <c r="CF48" i="2"/>
  <c r="CF49" i="2" s="1"/>
  <c r="BS48" i="2"/>
  <c r="BS49" i="2" s="1"/>
  <c r="AX48" i="2"/>
  <c r="AX49" i="2" s="1"/>
  <c r="AW48" i="2"/>
  <c r="AW49" i="2" s="1"/>
  <c r="AV48" i="2"/>
  <c r="AV49" i="2" s="1"/>
  <c r="AU48" i="2"/>
  <c r="AU49" i="2" s="1"/>
  <c r="Q48" i="2"/>
  <c r="Q49" i="2" s="1"/>
  <c r="P48" i="2"/>
  <c r="P49" i="2" s="1"/>
  <c r="O48" i="2"/>
  <c r="O49" i="2" s="1"/>
  <c r="N48" i="2"/>
  <c r="N49" i="2" s="1"/>
  <c r="CI46" i="2"/>
  <c r="CH46" i="2"/>
  <c r="CG46" i="2"/>
  <c r="CF46" i="2"/>
  <c r="BS46" i="2"/>
  <c r="AX46" i="2"/>
  <c r="AW46" i="2"/>
  <c r="AV46" i="2"/>
  <c r="AU46" i="2"/>
  <c r="Q46" i="2"/>
  <c r="P46" i="2"/>
  <c r="O46" i="2"/>
  <c r="N46" i="2"/>
  <c r="CA41" i="2"/>
  <c r="CB41" i="2" s="1"/>
  <c r="BN41" i="2"/>
  <c r="AP41" i="2"/>
  <c r="I41" i="2"/>
  <c r="CA40" i="2"/>
  <c r="CD40" i="2"/>
  <c r="BN40" i="2"/>
  <c r="AP40" i="2"/>
  <c r="AQ40" i="2" s="1"/>
  <c r="AR40" i="2" s="1"/>
  <c r="AS40" i="2"/>
  <c r="I40" i="2"/>
  <c r="CA39" i="2"/>
  <c r="CB39" i="2"/>
  <c r="CC39" i="2" s="1"/>
  <c r="BN39" i="2"/>
  <c r="BO39" i="2" s="1"/>
  <c r="BQ39" i="2"/>
  <c r="AP39" i="2"/>
  <c r="AS39" i="2"/>
  <c r="I39" i="2"/>
  <c r="CA38" i="2"/>
  <c r="BN38" i="2"/>
  <c r="BO38" i="2" s="1"/>
  <c r="BP38" i="2" s="1"/>
  <c r="BQ38" i="2"/>
  <c r="AP38" i="2"/>
  <c r="AQ38" i="2" s="1"/>
  <c r="AR38" i="2" s="1"/>
  <c r="AS38" i="2"/>
  <c r="I38" i="2"/>
  <c r="L38" i="2"/>
  <c r="CA37" i="2"/>
  <c r="BN37" i="2"/>
  <c r="AP37" i="2"/>
  <c r="I37" i="2"/>
  <c r="J37" i="2" s="1"/>
  <c r="K37" i="2" s="1"/>
  <c r="M37" i="2" s="1"/>
  <c r="CA36" i="2"/>
  <c r="CB36" i="2" s="1"/>
  <c r="CC36" i="2" s="1"/>
  <c r="CD36" i="2"/>
  <c r="BN36" i="2"/>
  <c r="BO36" i="2" s="1"/>
  <c r="AP36" i="2"/>
  <c r="I36" i="2"/>
  <c r="CA35" i="2"/>
  <c r="CB35" i="2" s="1"/>
  <c r="CC35" i="2" s="1"/>
  <c r="CE35" i="2" s="1"/>
  <c r="CD35" i="2"/>
  <c r="BN35" i="2"/>
  <c r="AP35" i="2"/>
  <c r="AQ35" i="2" s="1"/>
  <c r="AR35" i="2" s="1"/>
  <c r="AS35" i="2"/>
  <c r="I35" i="2"/>
  <c r="J35" i="2" s="1"/>
  <c r="K35" i="2" s="1"/>
  <c r="L35" i="2"/>
  <c r="CA34" i="2"/>
  <c r="BN34" i="2"/>
  <c r="AP34" i="2"/>
  <c r="I34" i="2"/>
  <c r="J34" i="2" s="1"/>
  <c r="K34" i="2" s="1"/>
  <c r="CA33" i="2"/>
  <c r="BN33" i="2"/>
  <c r="BO33" i="2" s="1"/>
  <c r="BP33" i="2" s="1"/>
  <c r="AP33" i="2"/>
  <c r="I33" i="2"/>
  <c r="J33" i="2" s="1"/>
  <c r="K33" i="2" s="1"/>
  <c r="M33" i="2" s="1"/>
  <c r="CA32" i="2"/>
  <c r="CD32" i="2"/>
  <c r="BN32" i="2"/>
  <c r="AP32" i="2"/>
  <c r="I32" i="2"/>
  <c r="CA31" i="2"/>
  <c r="CB31" i="2"/>
  <c r="CC31" i="2" s="1"/>
  <c r="CD31" i="2"/>
  <c r="BN31" i="2"/>
  <c r="BO31" i="2" s="1"/>
  <c r="BQ31" i="2"/>
  <c r="AP31" i="2"/>
  <c r="AQ31" i="2"/>
  <c r="AR31" i="2" s="1"/>
  <c r="AS31" i="2"/>
  <c r="I31" i="2"/>
  <c r="J31" i="2" s="1"/>
  <c r="K31" i="2" s="1"/>
  <c r="M31" i="2" s="1"/>
  <c r="L31" i="2"/>
  <c r="CA30" i="2"/>
  <c r="BN30" i="2"/>
  <c r="BO30" i="2" s="1"/>
  <c r="BP30" i="2" s="1"/>
  <c r="BQ30" i="2"/>
  <c r="AP30" i="2"/>
  <c r="AQ30" i="2" s="1"/>
  <c r="AS30" i="2"/>
  <c r="I30" i="2"/>
  <c r="L30" i="2"/>
  <c r="CA29" i="2"/>
  <c r="CB29" i="2"/>
  <c r="BN29" i="2"/>
  <c r="BO29" i="2" s="1"/>
  <c r="AP29" i="2"/>
  <c r="I29" i="2"/>
  <c r="J29" i="2"/>
  <c r="K29" i="2" s="1"/>
  <c r="L29" i="2"/>
  <c r="CA28" i="2"/>
  <c r="CB28" i="2" s="1"/>
  <c r="CC28" i="2" s="1"/>
  <c r="CD28" i="2"/>
  <c r="BN28" i="2"/>
  <c r="AP28" i="2"/>
  <c r="AS28" i="2"/>
  <c r="I28" i="2"/>
  <c r="CA27" i="2"/>
  <c r="CB27" i="2" s="1"/>
  <c r="CC27" i="2" s="1"/>
  <c r="CD27" i="2"/>
  <c r="BN27" i="2"/>
  <c r="BO27" i="2" s="1"/>
  <c r="AP27" i="2"/>
  <c r="AQ27" i="2" s="1"/>
  <c r="AR27" i="2" s="1"/>
  <c r="AS27" i="2"/>
  <c r="I27" i="2"/>
  <c r="J27" i="2"/>
  <c r="CA26" i="2"/>
  <c r="CB26" i="2"/>
  <c r="CC26" i="2"/>
  <c r="CE26" i="2" s="1"/>
  <c r="BN26" i="2"/>
  <c r="AP26" i="2"/>
  <c r="I26" i="2"/>
  <c r="J26" i="2" s="1"/>
  <c r="K26" i="2" s="1"/>
  <c r="L26" i="2"/>
  <c r="CA25" i="2"/>
  <c r="BN25" i="2"/>
  <c r="BO25" i="2" s="1"/>
  <c r="BQ25" i="2"/>
  <c r="AP25" i="2"/>
  <c r="AS25" i="2"/>
  <c r="I25" i="2"/>
  <c r="J25" i="2" s="1"/>
  <c r="K25" i="2" s="1"/>
  <c r="CA24" i="2"/>
  <c r="CD24" i="2"/>
  <c r="BN24" i="2"/>
  <c r="AP24" i="2"/>
  <c r="AQ24" i="2" s="1"/>
  <c r="AR24" i="2" s="1"/>
  <c r="AS24" i="2"/>
  <c r="M29" i="2" l="1"/>
  <c r="AT31" i="2"/>
  <c r="L44" i="2"/>
  <c r="BR38" i="2"/>
  <c r="L25" i="2"/>
  <c r="M25" i="2" s="1"/>
  <c r="BQ33" i="2"/>
  <c r="L39" i="2"/>
  <c r="AS41" i="2"/>
  <c r="BR33" i="2"/>
  <c r="BZ34" i="2"/>
  <c r="CB43" i="2"/>
  <c r="CC43" i="2" s="1"/>
  <c r="CE31" i="2"/>
  <c r="L32" i="2"/>
  <c r="CE27" i="2"/>
  <c r="AT27" i="2"/>
  <c r="CB34" i="2"/>
  <c r="CC34" i="2" s="1"/>
  <c r="CE34" i="2" s="1"/>
  <c r="K27" i="2"/>
  <c r="M27" i="2" s="1"/>
  <c r="CB25" i="2"/>
  <c r="M35" i="2"/>
  <c r="AT35" i="2"/>
  <c r="AT24" i="2"/>
  <c r="L24" i="2"/>
  <c r="BP25" i="2"/>
  <c r="BR25" i="2" s="1"/>
  <c r="CE28" i="2"/>
  <c r="AR30" i="2"/>
  <c r="AT30" i="2" s="1"/>
  <c r="CE36" i="2"/>
  <c r="BO41" i="2"/>
  <c r="BP41" i="2" s="1"/>
  <c r="BR41" i="2" s="1"/>
  <c r="BP27" i="2"/>
  <c r="CC41" i="2"/>
  <c r="J44" i="2"/>
  <c r="H32" i="2"/>
  <c r="BM43" i="2"/>
  <c r="CE39" i="2"/>
  <c r="AQ25" i="2"/>
  <c r="AQ36" i="2"/>
  <c r="AR36" i="2" s="1"/>
  <c r="AT36" i="2" s="1"/>
  <c r="BP39" i="2"/>
  <c r="BR39" i="2" s="1"/>
  <c r="J24" i="2"/>
  <c r="K24" i="2" s="1"/>
  <c r="M24" i="2" s="1"/>
  <c r="BR30" i="2"/>
  <c r="AT40" i="2"/>
  <c r="AQ37" i="2"/>
  <c r="BM41" i="2"/>
  <c r="BO43" i="2"/>
  <c r="BP43" i="2" s="1"/>
  <c r="BR43" i="2" s="1"/>
  <c r="M26" i="2"/>
  <c r="CB33" i="2"/>
  <c r="CC33" i="2" s="1"/>
  <c r="CE33" i="2" s="1"/>
  <c r="BO35" i="2"/>
  <c r="BQ37" i="2"/>
  <c r="K39" i="2"/>
  <c r="M39" i="2" s="1"/>
  <c r="AQ28" i="2"/>
  <c r="AR28" i="2" s="1"/>
  <c r="AT28" i="2" s="1"/>
  <c r="BP31" i="2"/>
  <c r="BR31" i="2" s="1"/>
  <c r="AS26" i="2"/>
  <c r="BQ29" i="2"/>
  <c r="AS32" i="2"/>
  <c r="J39" i="2"/>
  <c r="AQ39" i="2"/>
  <c r="AR39" i="2" s="1"/>
  <c r="AT39" i="2" s="1"/>
  <c r="L42" i="2"/>
  <c r="AQ43" i="2"/>
  <c r="AR43" i="2" s="1"/>
  <c r="BR42" i="2"/>
  <c r="BP29" i="2"/>
  <c r="AQ32" i="2"/>
  <c r="AR32" i="2" s="1"/>
  <c r="L34" i="2"/>
  <c r="BO37" i="2"/>
  <c r="BP37" i="2" s="1"/>
  <c r="BR37" i="2" s="1"/>
  <c r="H37" i="2"/>
  <c r="AQ29" i="2"/>
  <c r="AR29" i="2" s="1"/>
  <c r="AT29" i="2" s="1"/>
  <c r="CC25" i="2"/>
  <c r="BO44" i="2"/>
  <c r="BP44" i="2" s="1"/>
  <c r="BR44" i="2" s="1"/>
  <c r="M34" i="2"/>
  <c r="J41" i="2"/>
  <c r="K41" i="2" s="1"/>
  <c r="M41" i="2" s="1"/>
  <c r="H27" i="2"/>
  <c r="H43" i="2"/>
  <c r="AS34" i="2"/>
  <c r="AQ41" i="2"/>
  <c r="AR41" i="2" s="1"/>
  <c r="AT41" i="2" s="1"/>
  <c r="BO34" i="2"/>
  <c r="BP34" i="2" s="1"/>
  <c r="BR34" i="2" s="1"/>
  <c r="CC37" i="2"/>
  <c r="AO42" i="2"/>
  <c r="BP35" i="2"/>
  <c r="BR35" i="2" s="1"/>
  <c r="BZ39" i="2"/>
  <c r="AQ42" i="2"/>
  <c r="AR42" i="2" s="1"/>
  <c r="AT42" i="2" s="1"/>
  <c r="J43" i="2"/>
  <c r="K43" i="2" s="1"/>
  <c r="M43" i="2" s="1"/>
  <c r="BO28" i="2"/>
  <c r="BP28" i="2" s="1"/>
  <c r="AT38" i="2"/>
  <c r="J40" i="2"/>
  <c r="K40" i="2" s="1"/>
  <c r="M40" i="2" s="1"/>
  <c r="AQ33" i="2"/>
  <c r="AR33" i="2" s="1"/>
  <c r="AT33" i="2" s="1"/>
  <c r="BO26" i="2"/>
  <c r="CC29" i="2"/>
  <c r="BQ42" i="2"/>
  <c r="BP36" i="2"/>
  <c r="CB30" i="2"/>
  <c r="CC30" i="2" s="1"/>
  <c r="AS37" i="2"/>
  <c r="CB38" i="2"/>
  <c r="CC38" i="2" s="1"/>
  <c r="BQ24" i="2"/>
  <c r="AR25" i="2"/>
  <c r="AT25" i="2" s="1"/>
  <c r="BQ28" i="2"/>
  <c r="J30" i="2"/>
  <c r="K30" i="2" s="1"/>
  <c r="M30" i="2" s="1"/>
  <c r="BQ32" i="2"/>
  <c r="BQ36" i="2"/>
  <c r="AR37" i="2"/>
  <c r="J38" i="2"/>
  <c r="K38" i="2" s="1"/>
  <c r="M38" i="2" s="1"/>
  <c r="BQ40" i="2"/>
  <c r="J42" i="2"/>
  <c r="K42" i="2" s="1"/>
  <c r="BZ43" i="2"/>
  <c r="AO44" i="2"/>
  <c r="AS29" i="2"/>
  <c r="BP40" i="2"/>
  <c r="AO28" i="2"/>
  <c r="AO36" i="2"/>
  <c r="BM26" i="2"/>
  <c r="BM34" i="2"/>
  <c r="BZ24" i="2"/>
  <c r="BZ32" i="2"/>
  <c r="BZ40" i="2"/>
  <c r="BZ44" i="2"/>
  <c r="CD43" i="2"/>
  <c r="AQ44" i="2"/>
  <c r="AR44" i="2" s="1"/>
  <c r="BO24" i="2"/>
  <c r="BP24" i="2" s="1"/>
  <c r="BO32" i="2"/>
  <c r="BP32" i="2" s="1"/>
  <c r="BO40" i="2"/>
  <c r="AQ26" i="2"/>
  <c r="AR26" i="2" s="1"/>
  <c r="AS43" i="2"/>
  <c r="CB24" i="2"/>
  <c r="CC24" i="2" s="1"/>
  <c r="CE24" i="2" s="1"/>
  <c r="K32" i="2"/>
  <c r="M32" i="2" s="1"/>
  <c r="CB32" i="2"/>
  <c r="CC32" i="2" s="1"/>
  <c r="CE32" i="2" s="1"/>
  <c r="CB40" i="2"/>
  <c r="CC40" i="2" s="1"/>
  <c r="CE40" i="2" s="1"/>
  <c r="H33" i="2"/>
  <c r="H41" i="2"/>
  <c r="AO39" i="2"/>
  <c r="CD44" i="2"/>
  <c r="BQ26" i="2"/>
  <c r="J28" i="2"/>
  <c r="K28" i="2" s="1"/>
  <c r="BQ34" i="2"/>
  <c r="J36" i="2"/>
  <c r="K36" i="2" s="1"/>
  <c r="CC44" i="2"/>
  <c r="AS44" i="2"/>
  <c r="CD25" i="2"/>
  <c r="CE25" i="2" s="1"/>
  <c r="BP26" i="2"/>
  <c r="CD29" i="2"/>
  <c r="CE29" i="2" s="1"/>
  <c r="CD33" i="2"/>
  <c r="CD37" i="2"/>
  <c r="CD41" i="2"/>
  <c r="AQ34" i="2"/>
  <c r="AR34" i="2" s="1"/>
  <c r="AT34" i="2" s="1"/>
  <c r="L28" i="2"/>
  <c r="L36" i="2"/>
  <c r="BQ27" i="2"/>
  <c r="BQ35" i="2"/>
  <c r="K44" i="2"/>
  <c r="AO43" i="2"/>
  <c r="CD30" i="2"/>
  <c r="CD38" i="2"/>
  <c r="BR32" i="2" l="1"/>
  <c r="M42" i="2"/>
  <c r="M44" i="2"/>
  <c r="AT26" i="2"/>
  <c r="BR24" i="2"/>
  <c r="BR26" i="2"/>
  <c r="BR28" i="2"/>
  <c r="AT43" i="2"/>
  <c r="BR27" i="2"/>
  <c r="M28" i="2"/>
  <c r="CE30" i="2"/>
  <c r="AT32" i="2"/>
  <c r="AT44" i="2"/>
  <c r="BR29" i="2"/>
  <c r="CE41" i="2"/>
  <c r="CE37" i="2"/>
  <c r="CE43" i="2"/>
  <c r="M36" i="2"/>
  <c r="AT37" i="2"/>
  <c r="CE44" i="2"/>
  <c r="BR36" i="2"/>
  <c r="BR40" i="2"/>
  <c r="CE38" i="2"/>
</calcChain>
</file>

<file path=xl/sharedStrings.xml><?xml version="1.0" encoding="utf-8"?>
<sst xmlns="http://schemas.openxmlformats.org/spreadsheetml/2006/main" count="458" uniqueCount="141">
  <si>
    <t>n</t>
  </si>
  <si>
    <t>TP</t>
  </si>
  <si>
    <t>FP</t>
  </si>
  <si>
    <t>T</t>
  </si>
  <si>
    <t>(nas colunas de FP) -&gt; linha "tangente" a um bug, mas o bug não era MISSING e portanto, não há razão para assinalarem "ao lado" - a UI não era assim tão falível</t>
  </si>
  <si>
    <t>da análise dos resultados à medida que ia vendo coluntário a voluntário. Tem considerações escritas</t>
  </si>
  <si>
    <t>BSort</t>
  </si>
  <si>
    <t>Hondt</t>
  </si>
  <si>
    <t>Fibonacci</t>
  </si>
  <si>
    <t>Matrix determinant</t>
  </si>
  <si>
    <t>B1</t>
  </si>
  <si>
    <t>B2</t>
  </si>
  <si>
    <t>B3</t>
  </si>
  <si>
    <t>B4</t>
  </si>
  <si>
    <t>H1</t>
  </si>
  <si>
    <t>H2</t>
  </si>
  <si>
    <t>H3</t>
  </si>
  <si>
    <t>H4</t>
  </si>
  <si>
    <t>F1</t>
  </si>
  <si>
    <t>{ }</t>
  </si>
  <si>
    <t>M1</t>
  </si>
  <si>
    <t>M2</t>
  </si>
  <si>
    <t>M3</t>
  </si>
  <si>
    <t>M4</t>
  </si>
  <si>
    <t>M4A</t>
  </si>
  <si>
    <t>#</t>
  </si>
  <si>
    <t>Obs</t>
  </si>
  <si>
    <t>71-81+</t>
  </si>
  <si>
    <t>NFS</t>
  </si>
  <si>
    <t>71+-</t>
  </si>
  <si>
    <t>|</t>
  </si>
  <si>
    <t>*</t>
  </si>
  <si>
    <t>x</t>
  </si>
  <si>
    <t>1*</t>
  </si>
  <si>
    <t>X</t>
  </si>
  <si>
    <t>-</t>
  </si>
  <si>
    <t>BUG ID -&gt;</t>
  </si>
  <si>
    <t>WVIV</t>
  </si>
  <si>
    <t>WLEC</t>
  </si>
  <si>
    <t>WVAV</t>
  </si>
  <si>
    <t>MVAV</t>
  </si>
  <si>
    <t>MLPA</t>
  </si>
  <si>
    <t>WVAE</t>
  </si>
  <si>
    <t>MVAI</t>
  </si>
  <si>
    <t>MIFS</t>
  </si>
  <si>
    <r>
      <rPr>
        <b/>
        <sz val="10"/>
        <rFont val="Arial"/>
        <family val="2"/>
      </rPr>
      <t>Obs</t>
    </r>
    <r>
      <rPr>
        <sz val="10"/>
        <color rgb="FF000000"/>
        <rFont val="Arial"/>
        <family val="2"/>
      </rPr>
      <t xml:space="preserve"> tem alguns comentários obtidos no decorrer da exp, mas são essencialmente observações acerca</t>
    </r>
  </si>
  <si>
    <r>
      <rPr>
        <sz val="10"/>
        <color rgb="FFFF0000"/>
        <rFont val="Arial"/>
        <family val="2"/>
      </rPr>
      <t>*</t>
    </r>
    <r>
      <rPr>
        <sz val="10"/>
        <color rgb="FF000000"/>
        <rFont val="Arial"/>
        <family val="2"/>
      </rPr>
      <t xml:space="preserve"> e cores vermelhas indicam problemas (anotado nos comentários). Há problemas que estão apenas nos comentários</t>
    </r>
  </si>
  <si>
    <r>
      <t>à pressa mas importantes. É importante também ver o conteúdo da folha "</t>
    </r>
    <r>
      <rPr>
        <b/>
        <sz val="10"/>
        <rFont val="Arial"/>
        <family val="2"/>
      </rPr>
      <t>Considerações</t>
    </r>
    <r>
      <rPr>
        <sz val="10"/>
        <color rgb="FF000000"/>
        <rFont val="Arial"/>
        <family val="2"/>
      </rPr>
      <t>"</t>
    </r>
  </si>
  <si>
    <t>Pr</t>
  </si>
  <si>
    <t>Rc</t>
  </si>
  <si>
    <t>Fm</t>
  </si>
  <si>
    <t>TP+FN</t>
  </si>
  <si>
    <t>Task order</t>
  </si>
  <si>
    <t>Bugs</t>
  </si>
  <si>
    <t>FN</t>
  </si>
  <si>
    <t>Bgs</t>
  </si>
  <si>
    <t>False negatives - Bugs not found by the participans (ID &amp; Line numbers)</t>
  </si>
  <si>
    <t>True Positives - Bugs found by the participans (ID &amp; line numbers)</t>
  </si>
  <si>
    <t>False positives - Correct code marked as bug by the participants (line numbers)</t>
  </si>
  <si>
    <t>RD</t>
  </si>
  <si>
    <t>"Retrieved Documents" = All code marked = TP + FP</t>
  </si>
  <si>
    <t>FMeasure = 2 * ( Pr * Rc) / (Pr + Rc )</t>
  </si>
  <si>
    <t>Recall (sensitivity) = TP / (TP+FN)  = Quantity</t>
  </si>
  <si>
    <t>Precision = TP / (TP+FP)  =Quality</t>
  </si>
  <si>
    <t>Line signaled but no subsequent "BUG" button</t>
  </si>
  <si>
    <t>Line signaled + subsequent "BUG" Button</t>
  </si>
  <si>
    <t>Clear BUG button for situation 1</t>
  </si>
  <si>
    <t>Clear BUG button for situation 2</t>
  </si>
  <si>
    <t>Study 1 / Coimbra</t>
  </si>
  <si>
    <t>Bugs found / not found</t>
  </si>
  <si>
    <t>(id FP columns) - neighbour (by 1) line to a real bug, but bug was not of type missing and the is no valid reason to signal that line (=FP)</t>
  </si>
  <si>
    <t>There are issues in the task or entire experiment. Check comments (currently in PT)</t>
  </si>
  <si>
    <t>Numerical marks</t>
  </si>
  <si>
    <t>Label</t>
  </si>
  <si>
    <t>FP (Line numbers). Set of marks from all participants</t>
  </si>
  <si>
    <t>FP (Line numbers)</t>
  </si>
  <si>
    <t>"####" are being ignored (div by zero)</t>
  </si>
  <si>
    <t>BUG Type</t>
  </si>
  <si>
    <t>Number of participants identified -&gt;</t>
  </si>
  <si>
    <t>% Identification (all participants) -&gt;</t>
  </si>
  <si>
    <t>Timestamp format</t>
  </si>
  <si>
    <t>a,b..-c -&gt; d,e -f</t>
  </si>
  <si>
    <t>a - first click on the line</t>
  </si>
  <si>
    <t>c - BUG button activated</t>
  </si>
  <si>
    <t>d - click on the same line after "BUG" button</t>
  </si>
  <si>
    <t>f - button "Clear BUG" activated</t>
  </si>
  <si>
    <t>a - c</t>
  </si>
  <si>
    <t>a -f</t>
  </si>
  <si>
    <t>a</t>
  </si>
  <si>
    <t>bug finding (strong)</t>
  </si>
  <si>
    <t>bug finding (weak)</t>
  </si>
  <si>
    <t>d - f</t>
  </si>
  <si>
    <t>f</t>
  </si>
  <si>
    <t>bug clearing immed after marking it</t>
  </si>
  <si>
    <t>bug clearing (some time after marking t)</t>
  </si>
  <si>
    <t>complete process: suspicion + considering + reversing decision</t>
  </si>
  <si>
    <t>N</t>
  </si>
  <si>
    <t>b - following click on the same line</t>
  </si>
  <si>
    <t>e - repeated click same line</t>
  </si>
  <si>
    <t>There appear many different possible combinations</t>
  </si>
  <si>
    <t>-&gt; PROBLEM: Many such cases of "#####"</t>
  </si>
  <si>
    <t>ID participant</t>
  </si>
  <si>
    <t>Bug Found and Time stamp</t>
  </si>
  <si>
    <t>Bugg classification appear at the bottom</t>
  </si>
  <si>
    <t>GSWFIT classification</t>
  </si>
  <si>
    <t>Number of participants who found it</t>
  </si>
  <si>
    <t>--&gt;</t>
  </si>
  <si>
    <t>Grading on the lines signalied (marked) by participants</t>
  </si>
  <si>
    <t>Half certain</t>
  </si>
  <si>
    <t>Full certain</t>
  </si>
  <si>
    <t>half certain cancel</t>
  </si>
  <si>
    <t>full certain cancel</t>
  </si>
  <si>
    <t>Annotations on columns for task, participant bug signaling and performance</t>
  </si>
  <si>
    <t>For false positives columns</t>
  </si>
  <si>
    <t>(id FP columns) - neighbour (line off by 1) line to a real bug, but bug was not of type missing and the is no valid reason to signal that line (=FP)</t>
  </si>
  <si>
    <t>About the participant for that task</t>
  </si>
  <si>
    <t>a,b etc are numbers from the log files (as is)</t>
  </si>
  <si>
    <t>half/full certaint</t>
  </si>
  <si>
    <t>click on the same line repetition</t>
  </si>
  <si>
    <t>click on button repetition</t>
  </si>
  <si>
    <t>clearing bug without prior bug marking</t>
  </si>
  <si>
    <t>"###" --&gt; expand column size to see number</t>
  </si>
  <si>
    <t>some stimestamp numbers (a small minority) has comments embedded in the cell</t>
  </si>
  <si>
    <t xml:space="preserve"> -&gt;</t>
  </si>
  <si>
    <t>Possible time windows use for analysis (suggestion)</t>
  </si>
  <si>
    <t>Some comments on the usability of task/participant</t>
  </si>
  <si>
    <t>Some considerations on the participant behaviour</t>
  </si>
  <si>
    <t>Colum C has</t>
  </si>
  <si>
    <t>BASE</t>
  </si>
  <si>
    <t>Study 1</t>
  </si>
  <si>
    <t>Bug finding performance</t>
  </si>
  <si>
    <t>Excel doc. v.7</t>
  </si>
  <si>
    <t>Page/sheet contents and information key</t>
  </si>
  <si>
    <t>Percentage of participants who found it</t>
  </si>
  <si>
    <t>About the performance: fmeasure is mostly unusable (div/0 on many cases)</t>
  </si>
  <si>
    <t>glasses -&gt; impossible to track eyes accurately</t>
  </si>
  <si>
    <t>There are issues in the task or entire experiment. Check comments</t>
  </si>
  <si>
    <t>Has bugs found, not found and time stamps</t>
  </si>
  <si>
    <t>run 1 problems (had problems to see clearly at the beginning, glasses -&gt; impossible to track eyes accurately). Glasses changed before the next runs.</t>
  </si>
  <si>
    <t>problem during experiment run 4</t>
  </si>
  <si>
    <t>problem during experiment run 1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</si>
</sst>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18"/>
      <color theme="1"/>
      <name val="Arial"/>
      <family val="2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theme="1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FF00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9EAD3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0" fillId="13" borderId="1" applyNumberFormat="0" applyFont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 textRotation="90"/>
    </xf>
    <xf numFmtId="0" fontId="5" fillId="0" borderId="0" xfId="0" applyFont="1" applyAlignment="1">
      <alignment vertical="center" textRotation="90"/>
    </xf>
    <xf numFmtId="0" fontId="1" fillId="0" borderId="0" xfId="0" applyFont="1" applyAlignment="1">
      <alignment vertical="center" textRotation="90"/>
    </xf>
    <xf numFmtId="0" fontId="1" fillId="0" borderId="0" xfId="0" quotePrefix="1" applyFont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9" fillId="3" borderId="0" xfId="0" quotePrefix="1" applyFont="1" applyFill="1" applyAlignment="1">
      <alignment horizontal="center" vertical="center"/>
    </xf>
    <xf numFmtId="0" fontId="9" fillId="4" borderId="0" xfId="0" quotePrefix="1" applyFont="1" applyFill="1" applyAlignment="1">
      <alignment horizontal="center" vertical="center"/>
    </xf>
    <xf numFmtId="0" fontId="9" fillId="5" borderId="0" xfId="0" quotePrefix="1" applyFont="1" applyFill="1" applyAlignment="1">
      <alignment horizontal="center" vertical="center"/>
    </xf>
    <xf numFmtId="0" fontId="15" fillId="0" borderId="0" xfId="0" applyFont="1"/>
    <xf numFmtId="0" fontId="0" fillId="11" borderId="0" xfId="0" applyFill="1"/>
    <xf numFmtId="0" fontId="12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6" fillId="0" borderId="0" xfId="0" applyFont="1"/>
    <xf numFmtId="0" fontId="11" fillId="0" borderId="0" xfId="0" quotePrefix="1" applyFont="1" applyAlignment="1">
      <alignment horizontal="center" vertical="center"/>
    </xf>
    <xf numFmtId="0" fontId="18" fillId="0" borderId="0" xfId="0" quotePrefix="1" applyFont="1" applyAlignment="1">
      <alignment vertical="center"/>
    </xf>
    <xf numFmtId="0" fontId="4" fillId="11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13" borderId="1" xfId="1" applyFont="1" applyAlignment="1">
      <alignment vertical="center"/>
    </xf>
    <xf numFmtId="0" fontId="1" fillId="0" borderId="0" xfId="0" applyFont="1" applyAlignment="1">
      <alignment horizontal="left"/>
    </xf>
    <xf numFmtId="0" fontId="18" fillId="0" borderId="0" xfId="0" quotePrefix="1" applyFont="1"/>
    <xf numFmtId="0" fontId="18" fillId="0" borderId="0" xfId="0" applyFont="1"/>
    <xf numFmtId="0" fontId="21" fillId="14" borderId="0" xfId="0" applyFont="1" applyFill="1"/>
    <xf numFmtId="0" fontId="0" fillId="14" borderId="0" xfId="0" applyFill="1"/>
    <xf numFmtId="0" fontId="19" fillId="5" borderId="0" xfId="0" applyFont="1" applyFill="1" applyAlignment="1">
      <alignment horizontal="center" vertical="center"/>
    </xf>
    <xf numFmtId="0" fontId="22" fillId="0" borderId="0" xfId="0" applyFont="1"/>
    <xf numFmtId="0" fontId="1" fillId="15" borderId="0" xfId="0" applyFont="1" applyFill="1" applyAlignment="1">
      <alignment horizontal="center" vertical="center"/>
    </xf>
  </cellXfs>
  <cellStyles count="2">
    <cellStyle name="Normal" xfId="0" builtinId="0"/>
    <cellStyle name="Nota" xfId="1" builtinId="10"/>
  </cellStyles>
  <dxfs count="26"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  <dxf>
      <font>
        <color rgb="FF999999"/>
      </font>
      <fill>
        <patternFill patternType="solid">
          <fgColor rgb="FFFFF2CC"/>
          <bgColor rgb="FFFFF2CC"/>
        </patternFill>
      </fill>
    </dxf>
    <dxf>
      <font>
        <color rgb="FFFFF2CC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82"/>
  <sheetViews>
    <sheetView topLeftCell="A22" workbookViewId="0">
      <selection activeCell="B7" sqref="B7"/>
    </sheetView>
  </sheetViews>
  <sheetFormatPr defaultColWidth="14.42578125" defaultRowHeight="15.75" customHeight="1" x14ac:dyDescent="0.2"/>
  <cols>
    <col min="1" max="2" width="9.7109375" customWidth="1"/>
    <col min="3" max="3" width="6.7109375" customWidth="1"/>
    <col min="4" max="4" width="6.42578125" customWidth="1"/>
    <col min="5" max="5" width="8" customWidth="1"/>
    <col min="6" max="6" width="7" customWidth="1"/>
  </cols>
  <sheetData>
    <row r="1" spans="1:15" ht="15.75" customHeight="1" x14ac:dyDescent="0.25">
      <c r="A1" s="76" t="s">
        <v>128</v>
      </c>
      <c r="B1" s="76" t="s">
        <v>129</v>
      </c>
    </row>
    <row r="2" spans="1:15" ht="15.75" customHeight="1" x14ac:dyDescent="0.2">
      <c r="A2" s="53"/>
      <c r="B2" s="53"/>
    </row>
    <row r="3" spans="1:15" ht="15.75" customHeight="1" x14ac:dyDescent="0.2">
      <c r="B3" s="53"/>
    </row>
    <row r="4" spans="1:15" ht="15.75" customHeight="1" x14ac:dyDescent="0.2">
      <c r="B4" s="63" t="s">
        <v>130</v>
      </c>
    </row>
    <row r="5" spans="1:15" ht="15.75" customHeight="1" x14ac:dyDescent="0.2">
      <c r="B5" s="63" t="s">
        <v>131</v>
      </c>
    </row>
    <row r="7" spans="1:15" ht="15.75" customHeight="1" x14ac:dyDescent="0.2">
      <c r="B7" s="72" t="s">
        <v>132</v>
      </c>
    </row>
    <row r="9" spans="1:15" ht="15.75" customHeight="1" x14ac:dyDescent="0.25">
      <c r="C9" s="73" t="s">
        <v>102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1" spans="1:15" ht="15.75" customHeight="1" x14ac:dyDescent="0.2">
      <c r="D11" s="53" t="s">
        <v>137</v>
      </c>
    </row>
    <row r="12" spans="1:15" ht="15.75" customHeight="1" x14ac:dyDescent="0.2">
      <c r="B12" s="53"/>
    </row>
    <row r="13" spans="1:15" ht="15.75" customHeight="1" x14ac:dyDescent="0.2">
      <c r="D13" s="53" t="s">
        <v>103</v>
      </c>
    </row>
    <row r="14" spans="1:15" ht="12.75" x14ac:dyDescent="0.2">
      <c r="B14" s="9"/>
      <c r="E14" s="63" t="s">
        <v>104</v>
      </c>
    </row>
    <row r="15" spans="1:15" ht="12.75" x14ac:dyDescent="0.2">
      <c r="B15" s="9"/>
      <c r="E15" s="63" t="s">
        <v>105</v>
      </c>
    </row>
    <row r="16" spans="1:15" ht="12.75" x14ac:dyDescent="0.2">
      <c r="B16" s="9"/>
      <c r="E16" s="63" t="s">
        <v>133</v>
      </c>
    </row>
    <row r="18" spans="4:16" ht="15.75" customHeight="1" x14ac:dyDescent="0.2">
      <c r="D18" s="53" t="s">
        <v>112</v>
      </c>
    </row>
    <row r="20" spans="4:16" ht="15.75" customHeight="1" x14ac:dyDescent="0.2">
      <c r="E20" s="6" t="s">
        <v>0</v>
      </c>
      <c r="F20" s="44" t="s">
        <v>106</v>
      </c>
      <c r="G20" s="1" t="s">
        <v>52</v>
      </c>
      <c r="H20" s="1"/>
      <c r="I20" s="1"/>
      <c r="J20" s="1"/>
      <c r="K20" s="1"/>
      <c r="L20" s="1"/>
      <c r="M20" s="1"/>
      <c r="N20" s="1"/>
      <c r="O20" s="1"/>
      <c r="P20" s="1"/>
    </row>
    <row r="21" spans="4:16" ht="15.75" customHeight="1" x14ac:dyDescent="0.2">
      <c r="E21" s="55" t="s">
        <v>51</v>
      </c>
      <c r="F21" s="44" t="s">
        <v>106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4:16" ht="15.75" customHeight="1" x14ac:dyDescent="0.2">
      <c r="E22" s="48" t="s">
        <v>1</v>
      </c>
      <c r="F22" s="44" t="s">
        <v>106</v>
      </c>
      <c r="G22" s="1" t="s">
        <v>57</v>
      </c>
      <c r="H22" s="1"/>
      <c r="I22" s="1"/>
      <c r="J22" s="1"/>
      <c r="K22" s="1"/>
      <c r="L22" s="1"/>
      <c r="M22" s="1"/>
      <c r="N22" s="1"/>
      <c r="O22" s="1"/>
      <c r="P22" s="1"/>
    </row>
    <row r="23" spans="4:16" ht="15.75" customHeight="1" x14ac:dyDescent="0.2">
      <c r="E23" s="57" t="s">
        <v>54</v>
      </c>
      <c r="F23" s="44" t="s">
        <v>106</v>
      </c>
      <c r="G23" s="1" t="s">
        <v>56</v>
      </c>
      <c r="H23" s="1"/>
      <c r="I23" s="1"/>
      <c r="J23" s="1"/>
      <c r="K23" s="1"/>
      <c r="L23" s="1"/>
      <c r="M23" s="1"/>
      <c r="N23" s="1"/>
      <c r="O23" s="1"/>
      <c r="P23" s="1"/>
    </row>
    <row r="24" spans="4:16" ht="15.75" customHeight="1" x14ac:dyDescent="0.2">
      <c r="E24" s="49" t="s">
        <v>2</v>
      </c>
      <c r="F24" s="44" t="s">
        <v>106</v>
      </c>
      <c r="G24" s="1" t="s">
        <v>58</v>
      </c>
      <c r="H24" s="1"/>
      <c r="I24" s="1"/>
      <c r="J24" s="1"/>
      <c r="K24" s="1"/>
      <c r="L24" s="1"/>
      <c r="M24" s="1"/>
      <c r="N24" s="1"/>
      <c r="O24" s="1"/>
      <c r="P24" s="1"/>
    </row>
    <row r="25" spans="4:16" ht="15.75" customHeight="1" x14ac:dyDescent="0.2">
      <c r="E25" s="46" t="s">
        <v>59</v>
      </c>
      <c r="F25" s="44" t="s">
        <v>106</v>
      </c>
      <c r="G25" s="1" t="s">
        <v>60</v>
      </c>
      <c r="H25" s="1"/>
      <c r="I25" s="1"/>
      <c r="J25" s="1"/>
      <c r="K25" s="1"/>
      <c r="L25" s="1"/>
      <c r="M25" s="1"/>
      <c r="N25" s="1"/>
      <c r="O25" s="1"/>
      <c r="P25" s="1"/>
    </row>
    <row r="26" spans="4:16" ht="15.75" customHeight="1" x14ac:dyDescent="0.2">
      <c r="E26" s="47" t="s">
        <v>48</v>
      </c>
      <c r="F26" s="44" t="s">
        <v>106</v>
      </c>
      <c r="G26" s="1" t="s">
        <v>63</v>
      </c>
      <c r="H26" s="1"/>
      <c r="I26" s="1"/>
      <c r="J26" s="1"/>
      <c r="K26" s="1"/>
      <c r="L26" s="1"/>
      <c r="M26" s="1"/>
      <c r="N26" s="1"/>
      <c r="O26" s="1"/>
      <c r="P26" s="1"/>
    </row>
    <row r="27" spans="4:16" ht="15.75" customHeight="1" x14ac:dyDescent="0.2">
      <c r="E27" s="47" t="s">
        <v>49</v>
      </c>
      <c r="F27" s="44" t="s">
        <v>106</v>
      </c>
      <c r="G27" s="1" t="s">
        <v>62</v>
      </c>
      <c r="H27" s="1"/>
      <c r="I27" s="1"/>
      <c r="J27" s="1"/>
      <c r="K27" s="1"/>
      <c r="L27" s="1"/>
      <c r="M27" s="1"/>
      <c r="N27" s="1"/>
      <c r="O27" s="1"/>
      <c r="P27" s="1"/>
    </row>
    <row r="28" spans="4:16" ht="15.75" customHeight="1" x14ac:dyDescent="0.2">
      <c r="E28" s="47" t="s">
        <v>50</v>
      </c>
      <c r="F28" s="44" t="s">
        <v>106</v>
      </c>
      <c r="G28" s="1" t="s">
        <v>61</v>
      </c>
      <c r="H28" s="1"/>
      <c r="I28" s="1"/>
      <c r="J28" s="1"/>
      <c r="K28" s="1"/>
      <c r="L28" s="1"/>
      <c r="M28" s="1"/>
      <c r="N28" s="1"/>
      <c r="O28" s="1"/>
      <c r="P28" s="1"/>
    </row>
    <row r="30" spans="4:16" ht="15.75" customHeight="1" x14ac:dyDescent="0.2">
      <c r="E30" s="63" t="s">
        <v>134</v>
      </c>
    </row>
    <row r="32" spans="4:16" ht="15.75" customHeight="1" x14ac:dyDescent="0.2">
      <c r="D32" s="53" t="s">
        <v>107</v>
      </c>
    </row>
    <row r="34" spans="4:8" ht="15.75" customHeight="1" x14ac:dyDescent="0.2">
      <c r="E34" s="7">
        <v>1</v>
      </c>
      <c r="F34" s="44" t="s">
        <v>106</v>
      </c>
      <c r="G34" s="63" t="s">
        <v>108</v>
      </c>
      <c r="H34" s="63" t="s">
        <v>64</v>
      </c>
    </row>
    <row r="35" spans="4:8" ht="15.75" customHeight="1" x14ac:dyDescent="0.2">
      <c r="E35" s="7">
        <v>2</v>
      </c>
      <c r="F35" s="44" t="s">
        <v>106</v>
      </c>
      <c r="G35" s="63" t="s">
        <v>109</v>
      </c>
      <c r="H35" s="63" t="s">
        <v>65</v>
      </c>
    </row>
    <row r="36" spans="4:8" ht="15.75" customHeight="1" x14ac:dyDescent="0.2">
      <c r="E36" s="7">
        <v>-1</v>
      </c>
      <c r="F36" s="44" t="s">
        <v>106</v>
      </c>
      <c r="G36" s="63" t="s">
        <v>110</v>
      </c>
      <c r="H36" s="63" t="s">
        <v>66</v>
      </c>
    </row>
    <row r="37" spans="4:8" ht="15.75" customHeight="1" x14ac:dyDescent="0.2">
      <c r="E37" s="7">
        <v>-2</v>
      </c>
      <c r="F37" s="44" t="s">
        <v>106</v>
      </c>
      <c r="G37" s="63" t="s">
        <v>111</v>
      </c>
      <c r="H37" s="63" t="s">
        <v>67</v>
      </c>
    </row>
    <row r="39" spans="4:8" ht="15.75" customHeight="1" x14ac:dyDescent="0.2">
      <c r="E39" s="63" t="s">
        <v>113</v>
      </c>
    </row>
    <row r="40" spans="4:8" ht="15.75" customHeight="1" x14ac:dyDescent="0.2">
      <c r="E40" s="8" t="s">
        <v>3</v>
      </c>
      <c r="F40" s="44" t="s">
        <v>106</v>
      </c>
      <c r="G40" s="1"/>
      <c r="H40" s="1" t="s">
        <v>114</v>
      </c>
    </row>
    <row r="41" spans="4:8" ht="15.75" customHeight="1" x14ac:dyDescent="0.2">
      <c r="F41" s="44"/>
      <c r="G41" s="1"/>
      <c r="H41" s="1"/>
    </row>
    <row r="42" spans="4:8" ht="15.75" customHeight="1" x14ac:dyDescent="0.2">
      <c r="E42" s="70" t="s">
        <v>115</v>
      </c>
      <c r="F42" s="44"/>
      <c r="G42" s="1"/>
      <c r="H42" s="1"/>
    </row>
    <row r="43" spans="4:8" ht="15.75" customHeight="1" x14ac:dyDescent="0.2">
      <c r="E43" s="64" t="s">
        <v>31</v>
      </c>
      <c r="F43" s="44" t="s">
        <v>106</v>
      </c>
      <c r="G43" s="1"/>
      <c r="H43" s="1" t="s">
        <v>71</v>
      </c>
    </row>
    <row r="45" spans="4:8" ht="15.75" customHeight="1" x14ac:dyDescent="0.2">
      <c r="D45" s="15" t="s">
        <v>80</v>
      </c>
    </row>
    <row r="47" spans="4:8" ht="15.75" customHeight="1" x14ac:dyDescent="0.2">
      <c r="E47" s="66" t="s">
        <v>81</v>
      </c>
      <c r="F47" s="54"/>
    </row>
    <row r="49" spans="6:9" ht="15.75" customHeight="1" x14ac:dyDescent="0.2">
      <c r="F49" s="63" t="s">
        <v>116</v>
      </c>
    </row>
    <row r="51" spans="6:9" ht="15.75" customHeight="1" x14ac:dyDescent="0.2">
      <c r="F51" s="1" t="s">
        <v>82</v>
      </c>
    </row>
    <row r="52" spans="6:9" ht="15.75" customHeight="1" x14ac:dyDescent="0.2">
      <c r="F52" s="1" t="s">
        <v>97</v>
      </c>
    </row>
    <row r="53" spans="6:9" ht="15.75" customHeight="1" x14ac:dyDescent="0.2">
      <c r="F53" s="1" t="s">
        <v>83</v>
      </c>
    </row>
    <row r="54" spans="6:9" ht="15.75" customHeight="1" x14ac:dyDescent="0.2">
      <c r="F54" s="1" t="s">
        <v>84</v>
      </c>
    </row>
    <row r="55" spans="6:9" ht="15.75" customHeight="1" x14ac:dyDescent="0.2">
      <c r="F55" s="1" t="s">
        <v>98</v>
      </c>
    </row>
    <row r="56" spans="6:9" ht="15.75" customHeight="1" x14ac:dyDescent="0.2">
      <c r="F56" s="1" t="s">
        <v>85</v>
      </c>
    </row>
    <row r="57" spans="6:9" ht="15.75" customHeight="1" x14ac:dyDescent="0.2">
      <c r="F57" s="1"/>
    </row>
    <row r="58" spans="6:9" ht="15.75" customHeight="1" x14ac:dyDescent="0.2">
      <c r="F58" s="69" t="s">
        <v>99</v>
      </c>
      <c r="G58" s="69"/>
      <c r="H58" s="69"/>
      <c r="I58" s="69"/>
    </row>
    <row r="59" spans="6:9" ht="15.75" customHeight="1" x14ac:dyDescent="0.2">
      <c r="G59" s="63" t="s">
        <v>117</v>
      </c>
    </row>
    <row r="60" spans="6:9" ht="15.75" customHeight="1" x14ac:dyDescent="0.2">
      <c r="G60" s="63" t="s">
        <v>118</v>
      </c>
    </row>
    <row r="61" spans="6:9" ht="15.75" customHeight="1" x14ac:dyDescent="0.2">
      <c r="G61" s="63" t="s">
        <v>119</v>
      </c>
    </row>
    <row r="62" spans="6:9" ht="15.75" customHeight="1" x14ac:dyDescent="0.2">
      <c r="G62" s="63" t="s">
        <v>120</v>
      </c>
    </row>
    <row r="64" spans="6:9" ht="15.75" customHeight="1" x14ac:dyDescent="0.2">
      <c r="F64" s="1" t="s">
        <v>121</v>
      </c>
    </row>
    <row r="65" spans="4:7" ht="15.75" customHeight="1" x14ac:dyDescent="0.2">
      <c r="F65" s="63" t="s">
        <v>122</v>
      </c>
    </row>
    <row r="67" spans="4:7" ht="15.75" customHeight="1" x14ac:dyDescent="0.2">
      <c r="E67" s="4" t="s">
        <v>124</v>
      </c>
      <c r="F67" s="1"/>
      <c r="G67" s="1"/>
    </row>
    <row r="68" spans="4:7" ht="15.75" customHeight="1" x14ac:dyDescent="0.2">
      <c r="E68" s="1" t="s">
        <v>86</v>
      </c>
      <c r="F68" s="44" t="s">
        <v>123</v>
      </c>
      <c r="G68" s="1" t="s">
        <v>90</v>
      </c>
    </row>
    <row r="69" spans="4:7" ht="15.75" customHeight="1" x14ac:dyDescent="0.2">
      <c r="E69" s="1" t="s">
        <v>88</v>
      </c>
      <c r="F69" s="44" t="s">
        <v>123</v>
      </c>
      <c r="G69" s="1" t="s">
        <v>89</v>
      </c>
    </row>
    <row r="70" spans="4:7" ht="15.75" customHeight="1" x14ac:dyDescent="0.2">
      <c r="E70" s="1" t="s">
        <v>91</v>
      </c>
      <c r="F70" s="44" t="s">
        <v>123</v>
      </c>
      <c r="G70" s="1" t="s">
        <v>94</v>
      </c>
    </row>
    <row r="71" spans="4:7" ht="15.75" customHeight="1" x14ac:dyDescent="0.2">
      <c r="E71" s="1" t="s">
        <v>92</v>
      </c>
      <c r="F71" s="44" t="s">
        <v>123</v>
      </c>
      <c r="G71" s="1" t="s">
        <v>93</v>
      </c>
    </row>
    <row r="72" spans="4:7" ht="15.75" customHeight="1" x14ac:dyDescent="0.2">
      <c r="E72" s="1" t="s">
        <v>87</v>
      </c>
      <c r="F72" s="44" t="s">
        <v>123</v>
      </c>
      <c r="G72" s="1" t="s">
        <v>95</v>
      </c>
    </row>
    <row r="75" spans="4:7" ht="15.75" customHeight="1" x14ac:dyDescent="0.2">
      <c r="D75" s="1" t="s">
        <v>127</v>
      </c>
      <c r="E75" s="1"/>
      <c r="F75" s="1"/>
    </row>
    <row r="76" spans="4:7" ht="15.75" customHeight="1" x14ac:dyDescent="0.2">
      <c r="D76" s="1"/>
      <c r="E76" s="1" t="s">
        <v>125</v>
      </c>
      <c r="F76" s="1"/>
    </row>
    <row r="77" spans="4:7" ht="15.75" customHeight="1" x14ac:dyDescent="0.2">
      <c r="D77" s="1"/>
      <c r="E77" s="1" t="s">
        <v>126</v>
      </c>
      <c r="F77" s="1"/>
    </row>
    <row r="78" spans="4:7" ht="15.75" customHeight="1" x14ac:dyDescent="0.2">
      <c r="D78" s="1"/>
      <c r="E78" s="1"/>
      <c r="F78" s="1"/>
    </row>
    <row r="81" spans="5:5" ht="15.75" customHeight="1" x14ac:dyDescent="0.2">
      <c r="E81" s="71"/>
    </row>
    <row r="82" spans="5:5" ht="15.75" customHeight="1" x14ac:dyDescent="0.2">
      <c r="E82" s="71"/>
    </row>
  </sheetData>
  <conditionalFormatting sqref="E21:E28">
    <cfRule type="cellIs" dxfId="25" priority="1" operator="lessThan">
      <formula>0</formula>
    </cfRule>
  </conditionalFormatting>
  <conditionalFormatting sqref="E25">
    <cfRule type="cellIs" dxfId="24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M1015"/>
  <sheetViews>
    <sheetView tabSelected="1" zoomScaleNormal="100" workbookViewId="0">
      <selection activeCell="C47" sqref="C47"/>
    </sheetView>
  </sheetViews>
  <sheetFormatPr defaultColWidth="14.42578125" defaultRowHeight="15.75" customHeight="1" x14ac:dyDescent="0.2"/>
  <cols>
    <col min="1" max="1" width="5.28515625" customWidth="1"/>
    <col min="3" max="3" width="38.85546875" customWidth="1"/>
    <col min="4" max="5" width="3.7109375" customWidth="1"/>
    <col min="6" max="6" width="5" customWidth="1"/>
    <col min="7" max="10" width="3.7109375" customWidth="1"/>
    <col min="11" max="11" width="5.7109375" customWidth="1"/>
    <col min="12" max="13" width="4.7109375" customWidth="1"/>
    <col min="14" max="43" width="3.7109375" customWidth="1"/>
    <col min="44" max="46" width="4.7109375" customWidth="1"/>
    <col min="47" max="67" width="3.7109375" customWidth="1"/>
    <col min="68" max="70" width="4.7109375" customWidth="1"/>
    <col min="71" max="117" width="3.7109375" customWidth="1"/>
  </cols>
  <sheetData>
    <row r="1" spans="1:117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x14ac:dyDescent="0.2">
      <c r="A2" s="2" t="s">
        <v>68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ht="15" x14ac:dyDescent="0.2">
      <c r="A3" s="3" t="s">
        <v>69</v>
      </c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</row>
    <row r="5" spans="1:117" ht="12.75" x14ac:dyDescent="0.2">
      <c r="A5" s="1"/>
      <c r="B5" s="1"/>
      <c r="C5" s="1"/>
      <c r="D5" s="1"/>
      <c r="E5" s="4" t="s">
        <v>73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5" t="s">
        <v>72</v>
      </c>
      <c r="AE5" s="1"/>
      <c r="AF5" s="1"/>
      <c r="AG5" s="1"/>
      <c r="AH5" s="1"/>
      <c r="AI5" s="1"/>
      <c r="AJ5" s="1"/>
      <c r="AK5" s="1"/>
      <c r="AL5" s="5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</row>
    <row r="6" spans="1:117" ht="12.75" x14ac:dyDescent="0.2">
      <c r="A6" s="1"/>
      <c r="B6" s="1"/>
      <c r="C6" s="1"/>
      <c r="D6" s="1"/>
      <c r="E6" s="6" t="s">
        <v>0</v>
      </c>
      <c r="F6" s="1"/>
      <c r="G6" s="1"/>
      <c r="H6" s="1" t="s">
        <v>52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>
        <v>1</v>
      </c>
      <c r="AD6" s="63" t="s">
        <v>64</v>
      </c>
      <c r="AE6" s="1"/>
      <c r="AF6" s="1"/>
      <c r="AG6" s="1"/>
      <c r="AH6" s="1"/>
      <c r="AI6" s="1"/>
      <c r="AJ6" s="1"/>
      <c r="AK6" s="1"/>
      <c r="AL6" s="7"/>
      <c r="AM6" s="1"/>
      <c r="AN6" s="1"/>
      <c r="AO6" s="1"/>
      <c r="AP6" s="1"/>
      <c r="AQ6" s="1"/>
      <c r="AR6" s="1"/>
      <c r="AS6" s="4"/>
      <c r="AT6" s="63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</row>
    <row r="7" spans="1:117" ht="12.75" x14ac:dyDescent="0.2">
      <c r="A7" s="1"/>
      <c r="B7" s="1"/>
      <c r="C7" s="1"/>
      <c r="D7" s="1"/>
      <c r="E7" s="55" t="s">
        <v>51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>
        <v>2</v>
      </c>
      <c r="AD7" s="63" t="s">
        <v>65</v>
      </c>
      <c r="AE7" s="1"/>
      <c r="AF7" s="1"/>
      <c r="AG7" s="1"/>
      <c r="AH7" s="1"/>
      <c r="AI7" s="1"/>
      <c r="AJ7" s="1"/>
      <c r="AK7" s="1"/>
      <c r="AL7" s="7"/>
      <c r="AM7" s="1"/>
      <c r="AN7" s="1"/>
      <c r="AO7" s="1"/>
      <c r="AP7" s="1"/>
      <c r="AQ7" s="1"/>
      <c r="AR7" s="1"/>
      <c r="AS7" s="4"/>
      <c r="AT7" s="63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</row>
    <row r="8" spans="1:117" ht="12.75" x14ac:dyDescent="0.2">
      <c r="A8" s="1"/>
      <c r="B8" s="1"/>
      <c r="C8" s="1"/>
      <c r="D8" s="1"/>
      <c r="E8" s="48" t="s">
        <v>1</v>
      </c>
      <c r="F8" s="1"/>
      <c r="G8" s="1"/>
      <c r="H8" s="1" t="s">
        <v>57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>
        <v>-1</v>
      </c>
      <c r="AD8" s="63" t="s">
        <v>66</v>
      </c>
      <c r="AE8" s="1"/>
      <c r="AF8" s="1"/>
      <c r="AG8" s="1"/>
      <c r="AH8" s="1"/>
      <c r="AI8" s="1"/>
      <c r="AJ8" s="1"/>
      <c r="AK8" s="1"/>
      <c r="AL8" s="7"/>
      <c r="AM8" s="1"/>
      <c r="AN8" s="1"/>
      <c r="AO8" s="1"/>
      <c r="AP8" s="1"/>
      <c r="AQ8" s="1"/>
      <c r="AR8" s="1"/>
      <c r="AS8" s="4"/>
      <c r="AT8" s="63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</row>
    <row r="9" spans="1:117" ht="12.75" x14ac:dyDescent="0.2">
      <c r="A9" s="1"/>
      <c r="B9" s="1"/>
      <c r="C9" s="1"/>
      <c r="D9" s="1"/>
      <c r="E9" s="57" t="s">
        <v>54</v>
      </c>
      <c r="F9" s="1"/>
      <c r="G9" s="1"/>
      <c r="H9" s="1" t="s">
        <v>56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4">
        <v>-2</v>
      </c>
      <c r="AD9" s="63" t="s">
        <v>67</v>
      </c>
      <c r="AE9" s="1"/>
      <c r="AF9" s="1"/>
      <c r="AG9" s="1"/>
      <c r="AH9" s="1"/>
      <c r="AI9" s="1"/>
      <c r="AJ9" s="1"/>
      <c r="AK9" s="1"/>
      <c r="AL9" s="7"/>
      <c r="AM9" s="1"/>
      <c r="AN9" s="1"/>
      <c r="AO9" s="1"/>
      <c r="AP9" s="1"/>
      <c r="AQ9" s="1"/>
      <c r="AR9" s="1"/>
      <c r="AS9" s="4"/>
      <c r="AT9" s="63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</row>
    <row r="10" spans="1:117" ht="12.75" x14ac:dyDescent="0.2">
      <c r="A10" s="1"/>
      <c r="B10" s="1"/>
      <c r="C10" s="1"/>
      <c r="D10" s="1"/>
      <c r="E10" s="49" t="s">
        <v>2</v>
      </c>
      <c r="F10" s="1"/>
      <c r="G10" s="1"/>
      <c r="H10" s="1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8" t="s">
        <v>3</v>
      </c>
      <c r="AD10" s="1" t="s">
        <v>70</v>
      </c>
      <c r="AE10" s="1"/>
      <c r="AF10" s="1"/>
      <c r="AG10" s="1"/>
      <c r="AH10" s="1"/>
      <c r="AI10" s="1"/>
      <c r="AJ10" s="1"/>
      <c r="AK10" s="1"/>
      <c r="AL10" s="7"/>
      <c r="AM10" s="1"/>
      <c r="AN10" s="1"/>
      <c r="AO10" s="1"/>
      <c r="AP10" s="1"/>
      <c r="AQ10" s="1"/>
      <c r="AR10" s="1"/>
      <c r="AS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</row>
    <row r="11" spans="1:117" ht="12.75" x14ac:dyDescent="0.2">
      <c r="A11" s="1"/>
      <c r="B11" s="1"/>
      <c r="C11" s="1"/>
      <c r="D11" s="1"/>
      <c r="E11" s="46" t="s">
        <v>59</v>
      </c>
      <c r="F11" s="1"/>
      <c r="G11" s="1"/>
      <c r="H11" s="1" t="s">
        <v>60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64" t="s">
        <v>31</v>
      </c>
      <c r="AD11" s="1" t="s">
        <v>136</v>
      </c>
      <c r="AE11" s="1"/>
      <c r="AF11" s="1"/>
      <c r="AG11" s="1"/>
      <c r="AH11" s="1"/>
      <c r="AI11" s="1"/>
      <c r="AJ11" s="1"/>
      <c r="AK11" s="1"/>
      <c r="AL11" s="7"/>
      <c r="AM11" s="1"/>
      <c r="AN11" s="1"/>
      <c r="AO11" s="1"/>
      <c r="AP11" s="1"/>
      <c r="AQ11" s="1"/>
      <c r="AR11" s="1"/>
      <c r="AS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</row>
    <row r="12" spans="1:117" ht="12.75" x14ac:dyDescent="0.2">
      <c r="A12" s="1"/>
      <c r="B12" s="1"/>
      <c r="C12" s="1"/>
      <c r="D12" s="1"/>
      <c r="E12" s="47" t="s">
        <v>48</v>
      </c>
      <c r="F12" s="1"/>
      <c r="G12" s="1"/>
      <c r="H12" s="1" t="s">
        <v>63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7"/>
      <c r="AD12" s="1"/>
      <c r="AE12" s="1"/>
      <c r="AF12" s="1"/>
      <c r="AG12" s="1"/>
      <c r="AH12" s="1"/>
      <c r="AI12" s="1"/>
      <c r="AJ12" s="1"/>
      <c r="AK12" s="1"/>
      <c r="AL12" s="7"/>
      <c r="AM12" s="1"/>
      <c r="AN12" s="8"/>
      <c r="AO12" s="1"/>
      <c r="AP12" s="1"/>
      <c r="AQ12" s="1"/>
      <c r="AR12" s="1"/>
      <c r="AS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</row>
    <row r="13" spans="1:117" ht="12.75" x14ac:dyDescent="0.2">
      <c r="A13" s="1"/>
      <c r="B13" s="1"/>
      <c r="C13" s="1"/>
      <c r="D13" s="1"/>
      <c r="E13" s="47" t="s">
        <v>49</v>
      </c>
      <c r="F13" s="1"/>
      <c r="G13" s="1"/>
      <c r="H13" s="1" t="s">
        <v>62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 t="s">
        <v>76</v>
      </c>
      <c r="AD13" s="1"/>
      <c r="AE13" s="1"/>
      <c r="AF13" s="1"/>
      <c r="AG13" s="1"/>
      <c r="AH13" s="1"/>
      <c r="AI13" s="1"/>
      <c r="AJ13" s="1"/>
      <c r="AK13" s="1"/>
      <c r="AL13" s="7"/>
      <c r="AM13" s="1"/>
      <c r="AN13" s="9"/>
      <c r="AO13" s="1"/>
      <c r="AP13" s="1"/>
      <c r="AQ13" s="1"/>
      <c r="AR13" s="1"/>
      <c r="AS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</row>
    <row r="14" spans="1:117" ht="12.75" x14ac:dyDescent="0.2">
      <c r="A14" s="1"/>
      <c r="B14" s="1"/>
      <c r="C14" s="1"/>
      <c r="D14" s="1"/>
      <c r="E14" s="47" t="s">
        <v>50</v>
      </c>
      <c r="F14" s="1"/>
      <c r="G14" s="1"/>
      <c r="H14" s="1" t="s">
        <v>61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4"/>
      <c r="AD14" s="65" t="s">
        <v>100</v>
      </c>
      <c r="AE14" s="1"/>
      <c r="AF14" s="1"/>
      <c r="AG14" s="1"/>
      <c r="AH14" s="1"/>
      <c r="AI14" s="1"/>
      <c r="AJ14" s="1"/>
      <c r="AK14" s="1"/>
      <c r="AL14" s="7"/>
      <c r="AM14" s="1"/>
      <c r="AN14" s="1"/>
      <c r="AO14" s="1"/>
      <c r="AP14" s="1"/>
      <c r="AQ14" s="1"/>
      <c r="AR14" s="1"/>
      <c r="AS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</row>
    <row r="15" spans="1:117" ht="12.75" hidden="1" x14ac:dyDescent="0.2">
      <c r="A15" s="1"/>
      <c r="B15" s="1"/>
      <c r="C15" s="1"/>
      <c r="D15" s="1"/>
      <c r="E15" s="1" t="s">
        <v>45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8"/>
      <c r="AM15" s="1"/>
      <c r="AN15" s="1"/>
      <c r="AO15" s="1"/>
      <c r="AP15" s="1"/>
      <c r="AQ15" s="1"/>
      <c r="AR15" s="1"/>
      <c r="AS15" s="1"/>
      <c r="AT15" s="8" t="s">
        <v>3</v>
      </c>
      <c r="AU15" s="1" t="s">
        <v>4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</row>
    <row r="16" spans="1:117" ht="12.75" hidden="1" x14ac:dyDescent="0.2">
      <c r="A16" s="1"/>
      <c r="B16" s="1"/>
      <c r="C16" s="1"/>
      <c r="D16" s="1"/>
      <c r="F16" s="9"/>
      <c r="G16" s="9"/>
      <c r="H16" s="9"/>
      <c r="I16" s="9"/>
      <c r="J16" s="9"/>
      <c r="K16" s="9"/>
      <c r="L16" s="9"/>
      <c r="M16" s="9"/>
      <c r="N16" s="9" t="s">
        <v>5</v>
      </c>
      <c r="AL16" s="9" t="s">
        <v>46</v>
      </c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</row>
    <row r="17" spans="1:117" ht="12.75" hidden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 t="s">
        <v>47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</row>
    <row r="18" spans="1:117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</row>
    <row r="19" spans="1:117" ht="15" x14ac:dyDescent="0.25">
      <c r="A19" s="1"/>
      <c r="B19" s="1"/>
      <c r="C19" s="1"/>
      <c r="D19" s="1"/>
      <c r="E19" s="10" t="s">
        <v>6</v>
      </c>
      <c r="F19" s="11"/>
      <c r="G19" s="11"/>
      <c r="H19" s="11"/>
      <c r="I19" s="11"/>
      <c r="J19" s="11"/>
      <c r="K19" s="11"/>
      <c r="L19" s="11"/>
      <c r="M19" s="11"/>
      <c r="N19" s="11"/>
      <c r="O19" s="10"/>
      <c r="P19" s="10"/>
      <c r="Q19" s="1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0" t="s">
        <v>7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0"/>
      <c r="AW19" s="10"/>
      <c r="AX19" s="10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0" t="s">
        <v>8</v>
      </c>
      <c r="BK19" s="11"/>
      <c r="BL19" s="11"/>
      <c r="BM19" s="11"/>
      <c r="BN19" s="11"/>
      <c r="BO19" s="11"/>
      <c r="BP19" s="11"/>
      <c r="BQ19" s="11"/>
      <c r="BR19" s="11"/>
      <c r="BS19" s="11"/>
      <c r="BT19" s="1"/>
      <c r="BU19" s="1"/>
      <c r="BV19" s="1"/>
      <c r="BW19" s="10" t="s">
        <v>9</v>
      </c>
      <c r="BX19" s="11"/>
      <c r="BY19" s="11"/>
      <c r="BZ19" s="11"/>
      <c r="CA19" s="11"/>
      <c r="CB19" s="11"/>
      <c r="CC19" s="11"/>
      <c r="CD19" s="11"/>
      <c r="CE19" s="11"/>
      <c r="CF19" s="11"/>
      <c r="CG19" s="10"/>
      <c r="CH19" s="10"/>
      <c r="CI19" s="10"/>
      <c r="CJ19" s="10"/>
      <c r="CK19" s="1"/>
      <c r="CL19" s="1"/>
      <c r="CM19" s="1"/>
      <c r="CN19" s="1"/>
      <c r="CO19" s="1"/>
      <c r="CP19" s="1"/>
      <c r="CQ19" s="1"/>
      <c r="CR19" s="1" t="s">
        <v>96</v>
      </c>
      <c r="CS19" s="1"/>
      <c r="CT19" s="1"/>
      <c r="CU19" s="1"/>
      <c r="CV19" s="1"/>
      <c r="CW19" s="1" t="s">
        <v>96</v>
      </c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</row>
    <row r="20" spans="1:117" ht="12.75" x14ac:dyDescent="0.2">
      <c r="A20" s="1"/>
      <c r="B20" s="1"/>
      <c r="C20" s="1"/>
      <c r="D20" s="7" t="s">
        <v>30</v>
      </c>
      <c r="E20" s="12"/>
      <c r="F20" s="55" t="s">
        <v>51</v>
      </c>
      <c r="G20" s="56" t="s">
        <v>1</v>
      </c>
      <c r="H20" s="57" t="s">
        <v>54</v>
      </c>
      <c r="I20" s="61" t="s">
        <v>2</v>
      </c>
      <c r="J20" s="62" t="s">
        <v>59</v>
      </c>
      <c r="K20" s="60" t="s">
        <v>48</v>
      </c>
      <c r="L20" s="60" t="s">
        <v>49</v>
      </c>
      <c r="M20" s="60" t="s">
        <v>50</v>
      </c>
      <c r="N20" s="13" t="s">
        <v>53</v>
      </c>
      <c r="O20" s="14"/>
      <c r="P20" s="14"/>
      <c r="Q20" s="14"/>
      <c r="R20" s="15" t="s">
        <v>74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7" t="s">
        <v>30</v>
      </c>
      <c r="AL20" s="12"/>
      <c r="AM20" s="55" t="s">
        <v>51</v>
      </c>
      <c r="AN20" s="56" t="s">
        <v>1</v>
      </c>
      <c r="AO20" s="57" t="s">
        <v>54</v>
      </c>
      <c r="AP20" s="61" t="s">
        <v>2</v>
      </c>
      <c r="AQ20" s="62" t="s">
        <v>59</v>
      </c>
      <c r="AR20" s="60" t="s">
        <v>48</v>
      </c>
      <c r="AS20" s="60" t="s">
        <v>49</v>
      </c>
      <c r="AT20" s="60" t="s">
        <v>50</v>
      </c>
      <c r="AU20" s="13" t="s">
        <v>53</v>
      </c>
      <c r="AV20" s="14"/>
      <c r="AW20" s="14"/>
      <c r="AX20" s="14"/>
      <c r="AY20" s="15" t="s">
        <v>75</v>
      </c>
      <c r="AZ20" s="16"/>
      <c r="BA20" s="16"/>
      <c r="BB20" s="16"/>
      <c r="BC20" s="16"/>
      <c r="BD20" s="16"/>
      <c r="BE20" s="16"/>
      <c r="BF20" s="16"/>
      <c r="BG20" s="16"/>
      <c r="BH20" s="16"/>
      <c r="BI20" s="7" t="s">
        <v>30</v>
      </c>
      <c r="BJ20" s="12"/>
      <c r="BK20" s="55" t="s">
        <v>51</v>
      </c>
      <c r="BL20" s="48" t="s">
        <v>1</v>
      </c>
      <c r="BM20" s="57" t="s">
        <v>54</v>
      </c>
      <c r="BN20" s="61" t="s">
        <v>2</v>
      </c>
      <c r="BO20" s="62" t="s">
        <v>59</v>
      </c>
      <c r="BP20" s="60" t="s">
        <v>48</v>
      </c>
      <c r="BQ20" s="60" t="s">
        <v>49</v>
      </c>
      <c r="BR20" s="60" t="s">
        <v>50</v>
      </c>
      <c r="BS20" s="14" t="s">
        <v>55</v>
      </c>
      <c r="BT20" s="15" t="s">
        <v>2</v>
      </c>
      <c r="BU20" s="16"/>
      <c r="BV20" s="7" t="s">
        <v>30</v>
      </c>
      <c r="BW20" s="12"/>
      <c r="BX20" s="55" t="s">
        <v>51</v>
      </c>
      <c r="BY20" s="56" t="s">
        <v>1</v>
      </c>
      <c r="BZ20" s="57" t="s">
        <v>54</v>
      </c>
      <c r="CA20" s="61" t="s">
        <v>2</v>
      </c>
      <c r="CB20" s="62" t="s">
        <v>59</v>
      </c>
      <c r="CC20" s="60" t="s">
        <v>48</v>
      </c>
      <c r="CD20" s="60" t="s">
        <v>49</v>
      </c>
      <c r="CE20" s="60" t="s">
        <v>50</v>
      </c>
      <c r="CF20" s="13" t="s">
        <v>53</v>
      </c>
      <c r="CG20" s="14"/>
      <c r="CH20" s="14"/>
      <c r="CI20" s="14"/>
      <c r="CJ20" s="17"/>
      <c r="CK20" s="15" t="s">
        <v>75</v>
      </c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7" t="s">
        <v>30</v>
      </c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</row>
    <row r="21" spans="1:117" ht="12.75" x14ac:dyDescent="0.2">
      <c r="A21" s="1"/>
      <c r="B21" s="1"/>
      <c r="C21" s="1"/>
      <c r="D21" s="7" t="s">
        <v>30</v>
      </c>
      <c r="E21" s="12"/>
      <c r="F21" s="14"/>
      <c r="G21" s="14"/>
      <c r="H21" s="14"/>
      <c r="I21" s="14"/>
      <c r="J21" s="14"/>
      <c r="K21" s="14"/>
      <c r="L21" s="14"/>
      <c r="M21" s="14"/>
      <c r="N21" s="14" t="s">
        <v>10</v>
      </c>
      <c r="O21" s="14" t="s">
        <v>11</v>
      </c>
      <c r="P21" s="14" t="s">
        <v>12</v>
      </c>
      <c r="Q21" s="14" t="s">
        <v>13</v>
      </c>
      <c r="R21" s="16">
        <v>41</v>
      </c>
      <c r="S21" s="16">
        <v>47</v>
      </c>
      <c r="T21" s="16">
        <v>48</v>
      </c>
      <c r="U21" s="16">
        <v>50</v>
      </c>
      <c r="V21" s="16">
        <v>52</v>
      </c>
      <c r="W21" s="16">
        <v>55</v>
      </c>
      <c r="X21" s="16">
        <v>56</v>
      </c>
      <c r="Y21" s="16">
        <v>57</v>
      </c>
      <c r="Z21" s="16">
        <v>58</v>
      </c>
      <c r="AA21" s="16">
        <v>59</v>
      </c>
      <c r="AB21" s="16">
        <v>61</v>
      </c>
      <c r="AC21" s="16">
        <v>63</v>
      </c>
      <c r="AD21" s="16">
        <v>64</v>
      </c>
      <c r="AE21" s="16">
        <v>67</v>
      </c>
      <c r="AF21" s="16">
        <v>68</v>
      </c>
      <c r="AG21" s="16">
        <v>69</v>
      </c>
      <c r="AH21" s="16">
        <v>86</v>
      </c>
      <c r="AI21" s="16">
        <v>87</v>
      </c>
      <c r="AJ21" s="16"/>
      <c r="AK21" s="7" t="s">
        <v>30</v>
      </c>
      <c r="AL21" s="12"/>
      <c r="AM21" s="14"/>
      <c r="AN21" s="14"/>
      <c r="AO21" s="14"/>
      <c r="AP21" s="14"/>
      <c r="AQ21" s="14"/>
      <c r="AR21" s="14"/>
      <c r="AS21" s="14"/>
      <c r="AT21" s="14"/>
      <c r="AU21" s="14" t="s">
        <v>14</v>
      </c>
      <c r="AV21" s="14" t="s">
        <v>15</v>
      </c>
      <c r="AW21" s="14" t="s">
        <v>16</v>
      </c>
      <c r="AX21" s="14" t="s">
        <v>17</v>
      </c>
      <c r="AY21" s="16">
        <v>21</v>
      </c>
      <c r="AZ21" s="16">
        <v>34</v>
      </c>
      <c r="BA21" s="16">
        <v>38</v>
      </c>
      <c r="BB21" s="16">
        <v>39</v>
      </c>
      <c r="BC21" s="16">
        <v>41</v>
      </c>
      <c r="BD21" s="16">
        <v>43</v>
      </c>
      <c r="BE21" s="16">
        <v>45</v>
      </c>
      <c r="BF21" s="16">
        <v>46</v>
      </c>
      <c r="BG21" s="16">
        <v>48</v>
      </c>
      <c r="BH21" s="16"/>
      <c r="BI21" s="7" t="s">
        <v>30</v>
      </c>
      <c r="BJ21" s="12"/>
      <c r="BK21" s="14"/>
      <c r="BL21" s="14"/>
      <c r="BM21" s="14"/>
      <c r="BN21" s="14"/>
      <c r="BO21" s="14"/>
      <c r="BP21" s="14"/>
      <c r="BQ21" s="14"/>
      <c r="BR21" s="14"/>
      <c r="BS21" s="14" t="s">
        <v>18</v>
      </c>
      <c r="BT21" s="16" t="s">
        <v>19</v>
      </c>
      <c r="BU21" s="16"/>
      <c r="BV21" s="7" t="s">
        <v>30</v>
      </c>
      <c r="BW21" s="12"/>
      <c r="BX21" s="14"/>
      <c r="BY21" s="14"/>
      <c r="BZ21" s="14"/>
      <c r="CA21" s="14"/>
      <c r="CB21" s="14"/>
      <c r="CC21" s="14"/>
      <c r="CD21" s="14"/>
      <c r="CE21" s="14"/>
      <c r="CF21" s="14" t="s">
        <v>20</v>
      </c>
      <c r="CG21" s="14" t="s">
        <v>21</v>
      </c>
      <c r="CH21" s="14" t="s">
        <v>22</v>
      </c>
      <c r="CI21" s="14" t="s">
        <v>23</v>
      </c>
      <c r="CJ21" s="17" t="s">
        <v>24</v>
      </c>
      <c r="CK21" s="16">
        <v>43</v>
      </c>
      <c r="CL21" s="16">
        <v>44</v>
      </c>
      <c r="CM21" s="16">
        <v>48</v>
      </c>
      <c r="CN21" s="16">
        <v>49</v>
      </c>
      <c r="CO21" s="16">
        <v>50</v>
      </c>
      <c r="CP21" s="16">
        <v>51</v>
      </c>
      <c r="CQ21" s="16">
        <v>52</v>
      </c>
      <c r="CR21" s="16">
        <v>63</v>
      </c>
      <c r="CS21" s="16">
        <v>64</v>
      </c>
      <c r="CT21" s="16">
        <v>65</v>
      </c>
      <c r="CU21" s="16">
        <v>66</v>
      </c>
      <c r="CV21" s="16">
        <v>77</v>
      </c>
      <c r="CW21" s="16">
        <v>79</v>
      </c>
      <c r="CX21" s="16">
        <v>85</v>
      </c>
      <c r="CY21" s="16"/>
      <c r="CZ21" s="7" t="s">
        <v>30</v>
      </c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</row>
    <row r="22" spans="1:117" ht="12.75" x14ac:dyDescent="0.2">
      <c r="A22" s="18" t="s">
        <v>25</v>
      </c>
      <c r="B22" s="4" t="s">
        <v>101</v>
      </c>
      <c r="C22" s="4" t="s">
        <v>26</v>
      </c>
      <c r="D22" s="38" t="s">
        <v>30</v>
      </c>
      <c r="E22" s="20"/>
      <c r="F22" s="21"/>
      <c r="G22" s="21"/>
      <c r="H22" s="21"/>
      <c r="I22" s="21"/>
      <c r="J22" s="21"/>
      <c r="K22" s="21"/>
      <c r="L22" s="21"/>
      <c r="M22" s="21"/>
      <c r="N22" s="21">
        <v>46</v>
      </c>
      <c r="O22" s="21">
        <v>51</v>
      </c>
      <c r="P22" s="21">
        <v>65</v>
      </c>
      <c r="Q22" s="21" t="s">
        <v>27</v>
      </c>
      <c r="R22" s="19"/>
      <c r="S22" s="19" t="s">
        <v>3</v>
      </c>
      <c r="T22" s="19"/>
      <c r="U22" s="19" t="s">
        <v>3</v>
      </c>
      <c r="V22" s="19" t="s">
        <v>3</v>
      </c>
      <c r="W22" s="19"/>
      <c r="X22" s="19"/>
      <c r="Y22" s="19"/>
      <c r="Z22" s="19"/>
      <c r="AA22" s="19"/>
      <c r="AB22" s="19"/>
      <c r="AC22" s="19"/>
      <c r="AD22" s="19" t="s">
        <v>3</v>
      </c>
      <c r="AE22" s="19"/>
      <c r="AF22" s="19"/>
      <c r="AG22" s="19"/>
      <c r="AH22" s="19"/>
      <c r="AI22" s="19"/>
      <c r="AJ22" s="19"/>
      <c r="AK22" s="38" t="s">
        <v>30</v>
      </c>
      <c r="AL22" s="20"/>
      <c r="AM22" s="21"/>
      <c r="AN22" s="21"/>
      <c r="AO22" s="21"/>
      <c r="AP22" s="21"/>
      <c r="AQ22" s="21"/>
      <c r="AR22" s="21"/>
      <c r="AS22" s="21"/>
      <c r="AT22" s="21"/>
      <c r="AU22" s="21">
        <v>27.5</v>
      </c>
      <c r="AV22" s="21">
        <v>30.5</v>
      </c>
      <c r="AW22" s="21">
        <v>33</v>
      </c>
      <c r="AX22" s="21">
        <v>50.5</v>
      </c>
      <c r="AY22" s="19" t="s">
        <v>28</v>
      </c>
      <c r="AZ22" s="19" t="s">
        <v>3</v>
      </c>
      <c r="BA22" s="19"/>
      <c r="BB22" s="19"/>
      <c r="BC22" s="19"/>
      <c r="BD22" s="19"/>
      <c r="BE22" s="19"/>
      <c r="BF22" s="19"/>
      <c r="BG22" s="19"/>
      <c r="BH22" s="19"/>
      <c r="BI22" s="38" t="s">
        <v>30</v>
      </c>
      <c r="BJ22" s="20"/>
      <c r="BK22" s="21"/>
      <c r="BL22" s="21"/>
      <c r="BM22" s="21"/>
      <c r="BN22" s="21"/>
      <c r="BO22" s="21"/>
      <c r="BP22" s="21"/>
      <c r="BQ22" s="21"/>
      <c r="BR22" s="21"/>
      <c r="BS22" s="21">
        <v>23.5</v>
      </c>
      <c r="BT22" s="19"/>
      <c r="BU22" s="19"/>
      <c r="BV22" s="38" t="s">
        <v>30</v>
      </c>
      <c r="BW22" s="20"/>
      <c r="BX22" s="21"/>
      <c r="BY22" s="21"/>
      <c r="BZ22" s="21"/>
      <c r="CA22" s="21"/>
      <c r="CB22" s="21"/>
      <c r="CC22" s="21"/>
      <c r="CD22" s="21"/>
      <c r="CE22" s="21"/>
      <c r="CF22" s="21">
        <v>68</v>
      </c>
      <c r="CG22" s="21">
        <v>69.5</v>
      </c>
      <c r="CH22" s="21" t="s">
        <v>29</v>
      </c>
      <c r="CI22" s="21">
        <v>79</v>
      </c>
      <c r="CJ22" s="22">
        <v>84</v>
      </c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38" t="s">
        <v>30</v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1"/>
      <c r="DL22" s="1"/>
      <c r="DM22" s="1"/>
    </row>
    <row r="23" spans="1:117" ht="12.75" x14ac:dyDescent="0.2">
      <c r="A23" s="1"/>
      <c r="B23" s="1"/>
      <c r="C23" s="1"/>
      <c r="D23" s="7" t="s">
        <v>30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7" t="s">
        <v>30</v>
      </c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7" t="s">
        <v>30</v>
      </c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7" t="s">
        <v>30</v>
      </c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7" t="s">
        <v>30</v>
      </c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</row>
    <row r="24" spans="1:117" ht="22.5" customHeight="1" x14ac:dyDescent="0.2">
      <c r="A24" s="4"/>
      <c r="B24" s="4">
        <v>1</v>
      </c>
      <c r="C24" s="1"/>
      <c r="D24" s="24" t="s">
        <v>30</v>
      </c>
      <c r="E24" s="25">
        <v>2</v>
      </c>
      <c r="F24" s="45">
        <v>4</v>
      </c>
      <c r="G24" s="48">
        <f t="shared" ref="G24:G41" si="0">COUNTIF(N24:Q24, "&gt;0")</f>
        <v>1</v>
      </c>
      <c r="H24" s="58">
        <f>F24-G24</f>
        <v>3</v>
      </c>
      <c r="I24" s="49">
        <f t="shared" ref="I24:I41" si="1">COUNTIF(R24:AI24, "&gt;0")</f>
        <v>3</v>
      </c>
      <c r="J24" s="46">
        <f t="shared" ref="J24:J41" si="2">G24+I24</f>
        <v>4</v>
      </c>
      <c r="K24" s="59">
        <f t="shared" ref="K24:K41" si="3">G24/J24</f>
        <v>0.25</v>
      </c>
      <c r="L24" s="59">
        <f t="shared" ref="L24:L41" si="4">G24/F24</f>
        <v>0.25</v>
      </c>
      <c r="M24" s="59">
        <f>2*(K24*L24)/(K24+L24)</f>
        <v>0.25</v>
      </c>
      <c r="N24" s="26"/>
      <c r="O24" s="26">
        <v>2</v>
      </c>
      <c r="P24" s="26"/>
      <c r="Q24" s="26"/>
      <c r="R24" s="27"/>
      <c r="S24" s="27">
        <v>2</v>
      </c>
      <c r="T24" s="27"/>
      <c r="U24" s="27"/>
      <c r="V24" s="27"/>
      <c r="W24" s="27"/>
      <c r="X24" s="27"/>
      <c r="Y24" s="27"/>
      <c r="Z24" s="27"/>
      <c r="AA24" s="27">
        <v>2</v>
      </c>
      <c r="AB24" s="27"/>
      <c r="AC24" s="27"/>
      <c r="AD24" s="27"/>
      <c r="AE24" s="27"/>
      <c r="AF24" s="27">
        <v>1</v>
      </c>
      <c r="AG24" s="27"/>
      <c r="AH24" s="27"/>
      <c r="AI24" s="27"/>
      <c r="AJ24" s="24"/>
      <c r="AK24" s="24" t="s">
        <v>30</v>
      </c>
      <c r="AL24" s="25">
        <v>4</v>
      </c>
      <c r="AM24" s="45">
        <v>4</v>
      </c>
      <c r="AN24" s="48">
        <f t="shared" ref="AN24:AN41" si="5">COUNTIF(AU24:AX24, "&gt;0")</f>
        <v>0</v>
      </c>
      <c r="AO24" s="58">
        <f>AM24-AN24</f>
        <v>4</v>
      </c>
      <c r="AP24" s="49">
        <f t="shared" ref="AP24:AP44" si="6">COUNTIF(AY24:BG24, "&gt;0")</f>
        <v>0</v>
      </c>
      <c r="AQ24" s="46">
        <f t="shared" ref="AQ24:AQ41" si="7">AN24+AP24</f>
        <v>0</v>
      </c>
      <c r="AR24" s="59" t="e">
        <f t="shared" ref="AR24:AR41" si="8">AN24/AQ24</f>
        <v>#DIV/0!</v>
      </c>
      <c r="AS24" s="59">
        <f t="shared" ref="AS24:AS41" si="9">AN24/AM24</f>
        <v>0</v>
      </c>
      <c r="AT24" s="59" t="e">
        <f t="shared" ref="AT24:AT41" si="10">2*(AR24*AS24)/(AR24+AS24)</f>
        <v>#DIV/0!</v>
      </c>
      <c r="AU24" s="26">
        <v>-2</v>
      </c>
      <c r="AV24" s="26"/>
      <c r="AW24" s="26">
        <v>-2</v>
      </c>
      <c r="AX24" s="26"/>
      <c r="AY24" s="27"/>
      <c r="AZ24" s="27"/>
      <c r="BA24" s="27"/>
      <c r="BB24" s="27"/>
      <c r="BC24" s="27"/>
      <c r="BD24" s="27"/>
      <c r="BE24" s="27"/>
      <c r="BF24" s="27"/>
      <c r="BG24" s="27"/>
      <c r="BH24" s="24"/>
      <c r="BI24" s="24" t="s">
        <v>30</v>
      </c>
      <c r="BJ24" s="25">
        <v>1</v>
      </c>
      <c r="BK24" s="45">
        <v>1</v>
      </c>
      <c r="BL24" s="48">
        <f t="shared" ref="BL24:BL41" si="11">COUNTIF(BS24, "&gt;0")</f>
        <v>0</v>
      </c>
      <c r="BM24" s="58">
        <f>BK24-BL24</f>
        <v>1</v>
      </c>
      <c r="BN24" s="49">
        <f t="shared" ref="BN24" si="12">COUNTIF(BT24, "&gt;0")</f>
        <v>0</v>
      </c>
      <c r="BO24" s="46">
        <f t="shared" ref="BO24:BO41" si="13">BL24+BN24</f>
        <v>0</v>
      </c>
      <c r="BP24" s="47" t="e">
        <f t="shared" ref="BP24:BP41" si="14">BL24/BO24</f>
        <v>#DIV/0!</v>
      </c>
      <c r="BQ24" s="47">
        <f t="shared" ref="BQ24:BQ41" si="15">BL24/BK24</f>
        <v>0</v>
      </c>
      <c r="BR24" s="47" t="e">
        <f t="shared" ref="BR24:BR41" si="16">2*(BP24*BQ24)/(BP24+BQ24)</f>
        <v>#DIV/0!</v>
      </c>
      <c r="BS24" s="26"/>
      <c r="BT24" s="27"/>
      <c r="BU24" s="24"/>
      <c r="BV24" s="24" t="s">
        <v>30</v>
      </c>
      <c r="BW24" s="25">
        <v>3</v>
      </c>
      <c r="BX24" s="45">
        <v>4</v>
      </c>
      <c r="BY24" s="48">
        <f t="shared" ref="BY24:BY41" si="17">COUNTIF(CF24:CJ24, "&gt;0")</f>
        <v>1</v>
      </c>
      <c r="BZ24" s="58">
        <f>BX24-BY24</f>
        <v>3</v>
      </c>
      <c r="CA24" s="49">
        <f t="shared" ref="CA24:CA44" si="18">COUNTIF(CK24:CX24, "&gt;0")</f>
        <v>2</v>
      </c>
      <c r="CB24" s="46">
        <f t="shared" ref="CB24:CB41" si="19">BY24+CA24</f>
        <v>3</v>
      </c>
      <c r="CC24" s="47">
        <f t="shared" ref="CC24:CC41" si="20">BY24/CB24</f>
        <v>0.33333333333333331</v>
      </c>
      <c r="CD24" s="47">
        <f t="shared" ref="CD24:CD41" si="21">BY24/BX24</f>
        <v>0.25</v>
      </c>
      <c r="CE24" s="47">
        <f t="shared" ref="CE24:CE41" si="22">2*(CC24*CD24)/(CC24+CD24)</f>
        <v>0.28571428571428575</v>
      </c>
      <c r="CF24" s="26"/>
      <c r="CG24" s="26"/>
      <c r="CH24" s="26"/>
      <c r="CI24" s="26">
        <v>0</v>
      </c>
      <c r="CJ24" s="17">
        <v>2</v>
      </c>
      <c r="CK24" s="27">
        <v>-1</v>
      </c>
      <c r="CL24" s="27">
        <v>2</v>
      </c>
      <c r="CM24" s="27"/>
      <c r="CN24" s="27"/>
      <c r="CO24" s="27">
        <v>-2</v>
      </c>
      <c r="CP24" s="27">
        <v>-2</v>
      </c>
      <c r="CQ24" s="27">
        <v>1</v>
      </c>
      <c r="CR24" s="28"/>
      <c r="CS24" s="27"/>
      <c r="CT24" s="27"/>
      <c r="CU24" s="27"/>
      <c r="CV24" s="27"/>
      <c r="CW24" s="27"/>
      <c r="CX24" s="27"/>
      <c r="CY24" s="24"/>
      <c r="CZ24" s="24" t="s">
        <v>30</v>
      </c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</row>
    <row r="25" spans="1:117" ht="22.5" customHeight="1" x14ac:dyDescent="0.2">
      <c r="A25" s="4"/>
      <c r="B25" s="4">
        <v>2</v>
      </c>
      <c r="C25" s="1" t="s">
        <v>135</v>
      </c>
      <c r="D25" s="24" t="s">
        <v>30</v>
      </c>
      <c r="E25" s="25">
        <v>4</v>
      </c>
      <c r="F25" s="45">
        <v>4</v>
      </c>
      <c r="G25" s="48">
        <f t="shared" si="0"/>
        <v>0</v>
      </c>
      <c r="H25" s="58">
        <f t="shared" ref="H25:H41" si="23">F25-G25</f>
        <v>4</v>
      </c>
      <c r="I25" s="49">
        <f t="shared" si="1"/>
        <v>4</v>
      </c>
      <c r="J25" s="46">
        <f t="shared" si="2"/>
        <v>4</v>
      </c>
      <c r="K25" s="59">
        <f t="shared" si="3"/>
        <v>0</v>
      </c>
      <c r="L25" s="59">
        <f t="shared" si="4"/>
        <v>0</v>
      </c>
      <c r="M25" s="59" t="e">
        <f t="shared" ref="M25:M41" si="24">2*(K25*L25)/(K25+L25)</f>
        <v>#DIV/0!</v>
      </c>
      <c r="N25" s="26"/>
      <c r="O25" s="26"/>
      <c r="P25" s="26"/>
      <c r="Q25" s="26"/>
      <c r="R25" s="27"/>
      <c r="S25" s="75">
        <v>2</v>
      </c>
      <c r="T25" s="27"/>
      <c r="U25" s="27"/>
      <c r="V25" s="27"/>
      <c r="W25" s="27"/>
      <c r="X25" s="27"/>
      <c r="Y25" s="27"/>
      <c r="Z25" s="27"/>
      <c r="AA25" s="27"/>
      <c r="AB25" s="27"/>
      <c r="AC25" s="27">
        <v>2</v>
      </c>
      <c r="AD25" s="27">
        <v>2</v>
      </c>
      <c r="AE25" s="27"/>
      <c r="AF25" s="27"/>
      <c r="AG25" s="27"/>
      <c r="AH25" s="27">
        <v>2</v>
      </c>
      <c r="AI25" s="27"/>
      <c r="AJ25" s="30" t="s">
        <v>31</v>
      </c>
      <c r="AK25" s="24" t="s">
        <v>30</v>
      </c>
      <c r="AL25" s="25">
        <v>3</v>
      </c>
      <c r="AM25" s="45">
        <v>4</v>
      </c>
      <c r="AN25" s="48">
        <f t="shared" si="5"/>
        <v>2</v>
      </c>
      <c r="AO25" s="58">
        <f t="shared" ref="AO25:AO41" si="25">AM25-AN25</f>
        <v>2</v>
      </c>
      <c r="AP25" s="49">
        <f t="shared" si="6"/>
        <v>1</v>
      </c>
      <c r="AQ25" s="46">
        <f t="shared" si="7"/>
        <v>3</v>
      </c>
      <c r="AR25" s="59">
        <f t="shared" si="8"/>
        <v>0.66666666666666663</v>
      </c>
      <c r="AS25" s="59">
        <f t="shared" si="9"/>
        <v>0.5</v>
      </c>
      <c r="AT25" s="59">
        <f t="shared" si="10"/>
        <v>0.57142857142857151</v>
      </c>
      <c r="AU25" s="26">
        <v>1</v>
      </c>
      <c r="AV25" s="26">
        <v>-2</v>
      </c>
      <c r="AW25" s="26">
        <v>2</v>
      </c>
      <c r="AX25" s="26"/>
      <c r="AY25" s="27"/>
      <c r="AZ25" s="27"/>
      <c r="BA25" s="27"/>
      <c r="BB25" s="27"/>
      <c r="BC25" s="27">
        <v>1</v>
      </c>
      <c r="BD25" s="27"/>
      <c r="BE25" s="27"/>
      <c r="BF25" s="27"/>
      <c r="BG25" s="27"/>
      <c r="BH25" s="24"/>
      <c r="BI25" s="24" t="s">
        <v>30</v>
      </c>
      <c r="BJ25" s="32" t="s">
        <v>32</v>
      </c>
      <c r="BK25" s="45">
        <v>1</v>
      </c>
      <c r="BL25" s="48">
        <f t="shared" si="11"/>
        <v>0</v>
      </c>
      <c r="BM25" s="58">
        <f t="shared" ref="BM25:BM41" si="26">BK25-BL25</f>
        <v>1</v>
      </c>
      <c r="BN25" s="49">
        <f t="shared" ref="BN25" si="27">COUNTIF(BT25, "&gt;0")</f>
        <v>0</v>
      </c>
      <c r="BO25" s="46">
        <f t="shared" si="13"/>
        <v>0</v>
      </c>
      <c r="BP25" s="47" t="e">
        <f t="shared" si="14"/>
        <v>#DIV/0!</v>
      </c>
      <c r="BQ25" s="47">
        <f t="shared" si="15"/>
        <v>0</v>
      </c>
      <c r="BR25" s="47" t="e">
        <f t="shared" si="16"/>
        <v>#DIV/0!</v>
      </c>
      <c r="BS25" s="26"/>
      <c r="BT25" s="27"/>
      <c r="BU25" s="24"/>
      <c r="BV25" s="24" t="s">
        <v>30</v>
      </c>
      <c r="BW25" s="32">
        <v>2</v>
      </c>
      <c r="BX25" s="45">
        <v>4</v>
      </c>
      <c r="BY25" s="48">
        <f t="shared" si="17"/>
        <v>1</v>
      </c>
      <c r="BZ25" s="58">
        <f>BX25-BY25</f>
        <v>3</v>
      </c>
      <c r="CA25" s="49">
        <f t="shared" si="18"/>
        <v>3</v>
      </c>
      <c r="CB25" s="46">
        <f t="shared" si="19"/>
        <v>4</v>
      </c>
      <c r="CC25" s="47">
        <f t="shared" si="20"/>
        <v>0.25</v>
      </c>
      <c r="CD25" s="47">
        <f t="shared" si="21"/>
        <v>0.25</v>
      </c>
      <c r="CE25" s="47">
        <f t="shared" si="22"/>
        <v>0.25</v>
      </c>
      <c r="CF25" s="33">
        <v>1</v>
      </c>
      <c r="CG25" s="33"/>
      <c r="CH25" s="33"/>
      <c r="CI25" s="33"/>
      <c r="CJ25" s="34"/>
      <c r="CK25" s="29"/>
      <c r="CL25" s="29">
        <v>1</v>
      </c>
      <c r="CM25" s="29">
        <v>-1</v>
      </c>
      <c r="CN25" s="29">
        <v>1</v>
      </c>
      <c r="CO25" s="29">
        <v>1</v>
      </c>
      <c r="CP25" s="29">
        <v>-2</v>
      </c>
      <c r="CQ25" s="29"/>
      <c r="CR25" s="29"/>
      <c r="CS25" s="29"/>
      <c r="CT25" s="29"/>
      <c r="CU25" s="29"/>
      <c r="CV25" s="29"/>
      <c r="CW25" s="29"/>
      <c r="CX25" s="29"/>
      <c r="CY25" s="35"/>
      <c r="CZ25" s="24" t="s">
        <v>30</v>
      </c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</row>
    <row r="26" spans="1:117" ht="22.5" customHeight="1" x14ac:dyDescent="0.2">
      <c r="A26" s="4"/>
      <c r="B26" s="4">
        <v>3</v>
      </c>
      <c r="C26" s="1"/>
      <c r="D26" s="24" t="s">
        <v>30</v>
      </c>
      <c r="E26" s="25">
        <v>4</v>
      </c>
      <c r="F26" s="45">
        <v>4</v>
      </c>
      <c r="G26" s="48">
        <f t="shared" si="0"/>
        <v>0</v>
      </c>
      <c r="H26" s="58">
        <f t="shared" si="23"/>
        <v>4</v>
      </c>
      <c r="I26" s="49">
        <f t="shared" si="1"/>
        <v>2</v>
      </c>
      <c r="J26" s="46">
        <f t="shared" si="2"/>
        <v>2</v>
      </c>
      <c r="K26" s="59">
        <f t="shared" si="3"/>
        <v>0</v>
      </c>
      <c r="L26" s="59">
        <f t="shared" si="4"/>
        <v>0</v>
      </c>
      <c r="M26" s="59" t="e">
        <f t="shared" si="24"/>
        <v>#DIV/0!</v>
      </c>
      <c r="N26" s="26"/>
      <c r="O26" s="26"/>
      <c r="P26" s="26"/>
      <c r="Q26" s="26"/>
      <c r="R26" s="27"/>
      <c r="S26" s="27"/>
      <c r="T26" s="27"/>
      <c r="U26" s="27"/>
      <c r="V26" s="27"/>
      <c r="W26" s="27"/>
      <c r="X26" s="27"/>
      <c r="Y26" s="27"/>
      <c r="Z26" s="27">
        <v>2</v>
      </c>
      <c r="AA26" s="27">
        <v>2</v>
      </c>
      <c r="AB26" s="27"/>
      <c r="AC26" s="27"/>
      <c r="AD26" s="27"/>
      <c r="AE26" s="27"/>
      <c r="AF26" s="27"/>
      <c r="AG26" s="27"/>
      <c r="AH26" s="27"/>
      <c r="AI26" s="27"/>
      <c r="AJ26" s="24"/>
      <c r="AK26" s="24" t="s">
        <v>30</v>
      </c>
      <c r="AL26" s="25" t="s">
        <v>33</v>
      </c>
      <c r="AM26" s="45">
        <v>4</v>
      </c>
      <c r="AN26" s="48">
        <f t="shared" si="5"/>
        <v>0</v>
      </c>
      <c r="AO26" s="58">
        <f t="shared" si="25"/>
        <v>4</v>
      </c>
      <c r="AP26" s="49">
        <f t="shared" si="6"/>
        <v>0</v>
      </c>
      <c r="AQ26" s="46">
        <f t="shared" si="7"/>
        <v>0</v>
      </c>
      <c r="AR26" s="59" t="e">
        <f t="shared" si="8"/>
        <v>#DIV/0!</v>
      </c>
      <c r="AS26" s="59">
        <f t="shared" si="9"/>
        <v>0</v>
      </c>
      <c r="AT26" s="59" t="e">
        <f t="shared" si="10"/>
        <v>#DIV/0!</v>
      </c>
      <c r="AU26" s="26"/>
      <c r="AV26" s="26"/>
      <c r="AW26" s="26">
        <v>-1</v>
      </c>
      <c r="AX26" s="26"/>
      <c r="AY26" s="27"/>
      <c r="AZ26" s="27">
        <v>-1</v>
      </c>
      <c r="BA26" s="27"/>
      <c r="BB26" s="27"/>
      <c r="BC26" s="27"/>
      <c r="BD26" s="27"/>
      <c r="BE26" s="27"/>
      <c r="BF26" s="27">
        <v>-2</v>
      </c>
      <c r="BG26" s="27"/>
      <c r="BH26" s="24"/>
      <c r="BI26" s="24" t="s">
        <v>30</v>
      </c>
      <c r="BJ26" s="25">
        <v>3</v>
      </c>
      <c r="BK26" s="45">
        <v>1</v>
      </c>
      <c r="BL26" s="48">
        <f t="shared" si="11"/>
        <v>0</v>
      </c>
      <c r="BM26" s="58">
        <f t="shared" si="26"/>
        <v>1</v>
      </c>
      <c r="BN26" s="49">
        <f t="shared" ref="BN26" si="28">COUNTIF(BT26, "&gt;0")</f>
        <v>0</v>
      </c>
      <c r="BO26" s="46">
        <f t="shared" si="13"/>
        <v>0</v>
      </c>
      <c r="BP26" s="47" t="e">
        <f t="shared" si="14"/>
        <v>#DIV/0!</v>
      </c>
      <c r="BQ26" s="47">
        <f t="shared" si="15"/>
        <v>0</v>
      </c>
      <c r="BR26" s="47" t="e">
        <f t="shared" si="16"/>
        <v>#DIV/0!</v>
      </c>
      <c r="BS26" s="26"/>
      <c r="BT26" s="27"/>
      <c r="BU26" s="24"/>
      <c r="BV26" s="24" t="s">
        <v>30</v>
      </c>
      <c r="BW26" s="25">
        <v>2</v>
      </c>
      <c r="BX26" s="45">
        <v>4</v>
      </c>
      <c r="BY26" s="48">
        <f t="shared" si="17"/>
        <v>2</v>
      </c>
      <c r="BZ26" s="58">
        <f>BX26-BY26</f>
        <v>2</v>
      </c>
      <c r="CA26" s="49">
        <f t="shared" si="18"/>
        <v>0</v>
      </c>
      <c r="CB26" s="46">
        <f t="shared" si="19"/>
        <v>2</v>
      </c>
      <c r="CC26" s="47">
        <f t="shared" si="20"/>
        <v>1</v>
      </c>
      <c r="CD26" s="47">
        <f t="shared" si="21"/>
        <v>0.5</v>
      </c>
      <c r="CE26" s="47">
        <f t="shared" si="22"/>
        <v>0.66666666666666663</v>
      </c>
      <c r="CF26" s="26"/>
      <c r="CG26" s="26">
        <v>2</v>
      </c>
      <c r="CH26" s="26"/>
      <c r="CI26" s="26">
        <v>2</v>
      </c>
      <c r="CJ26" s="17">
        <v>-1</v>
      </c>
      <c r="CK26" s="27"/>
      <c r="CL26" s="27"/>
      <c r="CM26" s="27"/>
      <c r="CN26" s="27"/>
      <c r="CO26" s="27"/>
      <c r="CP26" s="27">
        <v>-1</v>
      </c>
      <c r="CQ26" s="27"/>
      <c r="CR26" s="27"/>
      <c r="CS26" s="27"/>
      <c r="CT26" s="27"/>
      <c r="CU26" s="27"/>
      <c r="CV26" s="27"/>
      <c r="CW26" s="27"/>
      <c r="CX26" s="27"/>
      <c r="CY26" s="24"/>
      <c r="CZ26" s="24" t="s">
        <v>30</v>
      </c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</row>
    <row r="27" spans="1:117" ht="22.5" customHeight="1" x14ac:dyDescent="0.2">
      <c r="A27" s="4"/>
      <c r="B27" s="4">
        <v>4</v>
      </c>
      <c r="C27" s="1"/>
      <c r="D27" s="24" t="s">
        <v>30</v>
      </c>
      <c r="E27" s="25">
        <v>4</v>
      </c>
      <c r="F27" s="45">
        <v>4</v>
      </c>
      <c r="G27" s="48">
        <f t="shared" si="0"/>
        <v>0</v>
      </c>
      <c r="H27" s="58">
        <f t="shared" si="23"/>
        <v>4</v>
      </c>
      <c r="I27" s="49">
        <f t="shared" si="1"/>
        <v>4</v>
      </c>
      <c r="J27" s="46">
        <f t="shared" si="2"/>
        <v>4</v>
      </c>
      <c r="K27" s="59">
        <f t="shared" si="3"/>
        <v>0</v>
      </c>
      <c r="L27" s="59">
        <f t="shared" si="4"/>
        <v>0</v>
      </c>
      <c r="M27" s="59" t="e">
        <f t="shared" si="24"/>
        <v>#DIV/0!</v>
      </c>
      <c r="N27" s="26"/>
      <c r="O27" s="26"/>
      <c r="P27" s="26"/>
      <c r="Q27" s="26"/>
      <c r="R27" s="27">
        <v>1</v>
      </c>
      <c r="S27" s="27">
        <v>2</v>
      </c>
      <c r="T27" s="27"/>
      <c r="U27" s="27"/>
      <c r="V27" s="27">
        <v>2</v>
      </c>
      <c r="W27" s="27"/>
      <c r="X27" s="27"/>
      <c r="Y27" s="27">
        <v>-1</v>
      </c>
      <c r="Z27" s="27"/>
      <c r="AA27" s="27">
        <v>1</v>
      </c>
      <c r="AB27" s="27"/>
      <c r="AC27" s="27"/>
      <c r="AD27" s="27">
        <v>-2</v>
      </c>
      <c r="AE27" s="27"/>
      <c r="AF27" s="27"/>
      <c r="AG27" s="27"/>
      <c r="AH27" s="27"/>
      <c r="AI27" s="27"/>
      <c r="AJ27" s="24"/>
      <c r="AK27" s="24" t="s">
        <v>30</v>
      </c>
      <c r="AL27" s="25">
        <v>1</v>
      </c>
      <c r="AM27" s="45">
        <v>4</v>
      </c>
      <c r="AN27" s="48">
        <f t="shared" si="5"/>
        <v>1</v>
      </c>
      <c r="AO27" s="58">
        <f t="shared" si="25"/>
        <v>3</v>
      </c>
      <c r="AP27" s="49">
        <f t="shared" si="6"/>
        <v>1</v>
      </c>
      <c r="AQ27" s="46">
        <f t="shared" si="7"/>
        <v>2</v>
      </c>
      <c r="AR27" s="59">
        <f t="shared" si="8"/>
        <v>0.5</v>
      </c>
      <c r="AS27" s="59">
        <f t="shared" si="9"/>
        <v>0.25</v>
      </c>
      <c r="AT27" s="59">
        <f t="shared" si="10"/>
        <v>0.33333333333333331</v>
      </c>
      <c r="AU27" s="26"/>
      <c r="AV27" s="26"/>
      <c r="AW27" s="26"/>
      <c r="AX27" s="26">
        <v>1</v>
      </c>
      <c r="AY27" s="27"/>
      <c r="AZ27" s="27"/>
      <c r="BA27" s="27"/>
      <c r="BB27" s="27">
        <v>-1</v>
      </c>
      <c r="BC27" s="27"/>
      <c r="BD27" s="27">
        <v>1</v>
      </c>
      <c r="BE27" s="27"/>
      <c r="BF27" s="27"/>
      <c r="BG27" s="27"/>
      <c r="BH27" s="24"/>
      <c r="BI27" s="24" t="s">
        <v>30</v>
      </c>
      <c r="BJ27" s="25">
        <v>3</v>
      </c>
      <c r="BK27" s="45">
        <v>1</v>
      </c>
      <c r="BL27" s="48">
        <f t="shared" si="11"/>
        <v>1</v>
      </c>
      <c r="BM27" s="58">
        <f t="shared" si="26"/>
        <v>0</v>
      </c>
      <c r="BN27" s="49">
        <f t="shared" ref="BN27" si="29">COUNTIF(BT27, "&gt;0")</f>
        <v>0</v>
      </c>
      <c r="BO27" s="46">
        <f t="shared" si="13"/>
        <v>1</v>
      </c>
      <c r="BP27" s="47">
        <f t="shared" si="14"/>
        <v>1</v>
      </c>
      <c r="BQ27" s="47">
        <f t="shared" si="15"/>
        <v>1</v>
      </c>
      <c r="BR27" s="47">
        <f t="shared" si="16"/>
        <v>1</v>
      </c>
      <c r="BS27" s="26">
        <v>2</v>
      </c>
      <c r="BT27" s="27"/>
      <c r="BU27" s="24"/>
      <c r="BV27" s="24" t="s">
        <v>30</v>
      </c>
      <c r="BW27" s="25">
        <v>2</v>
      </c>
      <c r="BX27" s="45">
        <v>4</v>
      </c>
      <c r="BY27" s="48">
        <f t="shared" si="17"/>
        <v>1</v>
      </c>
      <c r="BZ27" s="58">
        <f>BX27-BY27</f>
        <v>3</v>
      </c>
      <c r="CA27" s="49">
        <f t="shared" si="18"/>
        <v>1</v>
      </c>
      <c r="CB27" s="46">
        <f t="shared" si="19"/>
        <v>2</v>
      </c>
      <c r="CC27" s="47">
        <f t="shared" si="20"/>
        <v>0.5</v>
      </c>
      <c r="CD27" s="47">
        <f t="shared" si="21"/>
        <v>0.25</v>
      </c>
      <c r="CE27" s="47">
        <f t="shared" si="22"/>
        <v>0.33333333333333331</v>
      </c>
      <c r="CF27" s="26"/>
      <c r="CG27" s="26"/>
      <c r="CH27" s="26"/>
      <c r="CI27" s="26">
        <v>2</v>
      </c>
      <c r="CJ27" s="17">
        <v>0</v>
      </c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>
        <v>1</v>
      </c>
      <c r="CV27" s="27"/>
      <c r="CW27" s="27"/>
      <c r="CX27" s="27"/>
      <c r="CY27" s="24"/>
      <c r="CZ27" s="24" t="s">
        <v>30</v>
      </c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</row>
    <row r="28" spans="1:117" ht="22.5" customHeight="1" x14ac:dyDescent="0.2">
      <c r="A28" s="4"/>
      <c r="B28" s="4">
        <v>5</v>
      </c>
      <c r="C28" s="1"/>
      <c r="D28" s="24" t="s">
        <v>30</v>
      </c>
      <c r="E28" s="25">
        <v>2</v>
      </c>
      <c r="F28" s="45">
        <v>4</v>
      </c>
      <c r="G28" s="48">
        <f t="shared" si="0"/>
        <v>0</v>
      </c>
      <c r="H28" s="58">
        <f t="shared" si="23"/>
        <v>4</v>
      </c>
      <c r="I28" s="49">
        <f t="shared" si="1"/>
        <v>3</v>
      </c>
      <c r="J28" s="46">
        <f t="shared" si="2"/>
        <v>3</v>
      </c>
      <c r="K28" s="59">
        <f t="shared" si="3"/>
        <v>0</v>
      </c>
      <c r="L28" s="59">
        <f t="shared" si="4"/>
        <v>0</v>
      </c>
      <c r="M28" s="59" t="e">
        <f t="shared" si="24"/>
        <v>#DIV/0!</v>
      </c>
      <c r="N28" s="26"/>
      <c r="O28" s="26"/>
      <c r="P28" s="26"/>
      <c r="Q28" s="26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>
        <v>1</v>
      </c>
      <c r="AC28" s="27"/>
      <c r="AD28" s="27">
        <v>1</v>
      </c>
      <c r="AE28" s="27"/>
      <c r="AF28" s="27"/>
      <c r="AG28" s="27"/>
      <c r="AH28" s="27"/>
      <c r="AI28" s="27">
        <v>2</v>
      </c>
      <c r="AJ28" s="24"/>
      <c r="AK28" s="24" t="s">
        <v>30</v>
      </c>
      <c r="AL28" s="25">
        <v>3</v>
      </c>
      <c r="AM28" s="45">
        <v>4</v>
      </c>
      <c r="AN28" s="48">
        <f t="shared" si="5"/>
        <v>0</v>
      </c>
      <c r="AO28" s="58">
        <f t="shared" si="25"/>
        <v>4</v>
      </c>
      <c r="AP28" s="49">
        <f t="shared" si="6"/>
        <v>0</v>
      </c>
      <c r="AQ28" s="46">
        <f t="shared" si="7"/>
        <v>0</v>
      </c>
      <c r="AR28" s="59" t="e">
        <f t="shared" si="8"/>
        <v>#DIV/0!</v>
      </c>
      <c r="AS28" s="59">
        <f t="shared" si="9"/>
        <v>0</v>
      </c>
      <c r="AT28" s="59" t="e">
        <f t="shared" si="10"/>
        <v>#DIV/0!</v>
      </c>
      <c r="AU28" s="26"/>
      <c r="AV28" s="26"/>
      <c r="AW28" s="26"/>
      <c r="AX28" s="26"/>
      <c r="AY28" s="27"/>
      <c r="AZ28" s="27"/>
      <c r="BA28" s="27"/>
      <c r="BB28" s="27"/>
      <c r="BC28" s="27"/>
      <c r="BD28" s="27"/>
      <c r="BE28" s="27"/>
      <c r="BF28" s="27"/>
      <c r="BG28" s="27"/>
      <c r="BH28" s="24"/>
      <c r="BI28" s="24" t="s">
        <v>30</v>
      </c>
      <c r="BJ28" s="25">
        <v>1</v>
      </c>
      <c r="BK28" s="45">
        <v>1</v>
      </c>
      <c r="BL28" s="48">
        <f t="shared" si="11"/>
        <v>0</v>
      </c>
      <c r="BM28" s="58">
        <f t="shared" si="26"/>
        <v>1</v>
      </c>
      <c r="BN28" s="49">
        <f t="shared" ref="BN28" si="30">COUNTIF(BT28, "&gt;0")</f>
        <v>0</v>
      </c>
      <c r="BO28" s="46">
        <f t="shared" si="13"/>
        <v>0</v>
      </c>
      <c r="BP28" s="47" t="e">
        <f t="shared" si="14"/>
        <v>#DIV/0!</v>
      </c>
      <c r="BQ28" s="47">
        <f t="shared" si="15"/>
        <v>0</v>
      </c>
      <c r="BR28" s="47" t="e">
        <f t="shared" si="16"/>
        <v>#DIV/0!</v>
      </c>
      <c r="BS28" s="26"/>
      <c r="BT28" s="27"/>
      <c r="BU28" s="24"/>
      <c r="BV28" s="24" t="s">
        <v>30</v>
      </c>
      <c r="BW28" s="32">
        <v>4</v>
      </c>
      <c r="BX28" s="45">
        <v>4</v>
      </c>
      <c r="BY28" s="48">
        <f t="shared" si="17"/>
        <v>0</v>
      </c>
      <c r="BZ28" s="58">
        <f t="shared" ref="BZ28:BZ41" si="31">BX28-BY28</f>
        <v>4</v>
      </c>
      <c r="CA28" s="49">
        <f t="shared" si="18"/>
        <v>0</v>
      </c>
      <c r="CB28" s="46">
        <f t="shared" si="19"/>
        <v>0</v>
      </c>
      <c r="CC28" s="47" t="e">
        <f t="shared" si="20"/>
        <v>#DIV/0!</v>
      </c>
      <c r="CD28" s="47">
        <f t="shared" si="21"/>
        <v>0</v>
      </c>
      <c r="CE28" s="47" t="e">
        <f t="shared" si="22"/>
        <v>#DIV/0!</v>
      </c>
      <c r="CF28" s="33" t="s">
        <v>34</v>
      </c>
      <c r="CG28" s="33" t="s">
        <v>34</v>
      </c>
      <c r="CH28" s="33" t="s">
        <v>34</v>
      </c>
      <c r="CI28" s="33" t="s">
        <v>34</v>
      </c>
      <c r="CJ28" s="34" t="s">
        <v>34</v>
      </c>
      <c r="CK28" s="29" t="s">
        <v>34</v>
      </c>
      <c r="CL28" s="29" t="s">
        <v>34</v>
      </c>
      <c r="CM28" s="29" t="s">
        <v>34</v>
      </c>
      <c r="CN28" s="29" t="s">
        <v>34</v>
      </c>
      <c r="CO28" s="29" t="s">
        <v>34</v>
      </c>
      <c r="CP28" s="29" t="s">
        <v>34</v>
      </c>
      <c r="CQ28" s="29" t="s">
        <v>34</v>
      </c>
      <c r="CR28" s="29" t="s">
        <v>34</v>
      </c>
      <c r="CS28" s="29" t="s">
        <v>34</v>
      </c>
      <c r="CT28" s="29" t="s">
        <v>34</v>
      </c>
      <c r="CU28" s="29" t="s">
        <v>34</v>
      </c>
      <c r="CV28" s="29" t="s">
        <v>34</v>
      </c>
      <c r="CW28" s="29" t="s">
        <v>34</v>
      </c>
      <c r="CX28" s="29" t="s">
        <v>34</v>
      </c>
      <c r="CY28" s="30" t="s">
        <v>31</v>
      </c>
      <c r="CZ28" s="24" t="s">
        <v>30</v>
      </c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</row>
    <row r="29" spans="1:117" ht="22.5" customHeight="1" x14ac:dyDescent="0.2">
      <c r="A29" s="4"/>
      <c r="B29" s="4">
        <v>6</v>
      </c>
      <c r="C29" s="1"/>
      <c r="D29" s="24" t="s">
        <v>30</v>
      </c>
      <c r="E29" s="25">
        <v>3</v>
      </c>
      <c r="F29" s="45">
        <v>4</v>
      </c>
      <c r="G29" s="48">
        <f t="shared" si="0"/>
        <v>0</v>
      </c>
      <c r="H29" s="58">
        <f t="shared" si="23"/>
        <v>4</v>
      </c>
      <c r="I29" s="49">
        <f t="shared" si="1"/>
        <v>2</v>
      </c>
      <c r="J29" s="46">
        <f t="shared" si="2"/>
        <v>2</v>
      </c>
      <c r="K29" s="59">
        <f t="shared" si="3"/>
        <v>0</v>
      </c>
      <c r="L29" s="59">
        <f t="shared" si="4"/>
        <v>0</v>
      </c>
      <c r="M29" s="59" t="e">
        <f t="shared" si="24"/>
        <v>#DIV/0!</v>
      </c>
      <c r="N29" s="26"/>
      <c r="O29" s="26"/>
      <c r="P29" s="26"/>
      <c r="Q29" s="26"/>
      <c r="R29" s="27"/>
      <c r="S29" s="27"/>
      <c r="T29" s="27"/>
      <c r="U29" s="27"/>
      <c r="V29" s="27"/>
      <c r="W29" s="27"/>
      <c r="X29" s="27"/>
      <c r="Y29" s="27"/>
      <c r="Z29" s="27">
        <v>1</v>
      </c>
      <c r="AA29" s="27">
        <v>1</v>
      </c>
      <c r="AB29" s="27"/>
      <c r="AC29" s="27"/>
      <c r="AD29" s="27"/>
      <c r="AE29" s="27"/>
      <c r="AF29" s="27"/>
      <c r="AG29" s="27"/>
      <c r="AH29" s="27"/>
      <c r="AI29" s="27"/>
      <c r="AJ29" s="24"/>
      <c r="AK29" s="24" t="s">
        <v>30</v>
      </c>
      <c r="AL29" s="25">
        <v>4</v>
      </c>
      <c r="AM29" s="45">
        <v>4</v>
      </c>
      <c r="AN29" s="48">
        <f t="shared" si="5"/>
        <v>0</v>
      </c>
      <c r="AO29" s="58">
        <f t="shared" si="25"/>
        <v>4</v>
      </c>
      <c r="AP29" s="49">
        <f t="shared" si="6"/>
        <v>1</v>
      </c>
      <c r="AQ29" s="46">
        <f t="shared" si="7"/>
        <v>1</v>
      </c>
      <c r="AR29" s="59">
        <f t="shared" si="8"/>
        <v>0</v>
      </c>
      <c r="AS29" s="59">
        <f t="shared" si="9"/>
        <v>0</v>
      </c>
      <c r="AT29" s="59" t="e">
        <f t="shared" si="10"/>
        <v>#DIV/0!</v>
      </c>
      <c r="AU29" s="26"/>
      <c r="AV29" s="26"/>
      <c r="AW29" s="26"/>
      <c r="AX29" s="26"/>
      <c r="AY29" s="27"/>
      <c r="AZ29" s="27">
        <v>2</v>
      </c>
      <c r="BA29" s="27"/>
      <c r="BB29" s="27"/>
      <c r="BC29" s="27"/>
      <c r="BD29" s="27"/>
      <c r="BE29" s="27"/>
      <c r="BF29" s="27"/>
      <c r="BG29" s="27"/>
      <c r="BH29" s="24"/>
      <c r="BI29" s="24" t="s">
        <v>30</v>
      </c>
      <c r="BJ29" s="25">
        <v>1</v>
      </c>
      <c r="BK29" s="45">
        <v>1</v>
      </c>
      <c r="BL29" s="48">
        <f t="shared" si="11"/>
        <v>0</v>
      </c>
      <c r="BM29" s="58">
        <f t="shared" si="26"/>
        <v>1</v>
      </c>
      <c r="BN29" s="49">
        <f t="shared" ref="BN29" si="32">COUNTIF(BT29, "&gt;0")</f>
        <v>0</v>
      </c>
      <c r="BO29" s="46">
        <f t="shared" si="13"/>
        <v>0</v>
      </c>
      <c r="BP29" s="47" t="e">
        <f t="shared" si="14"/>
        <v>#DIV/0!</v>
      </c>
      <c r="BQ29" s="47">
        <f t="shared" si="15"/>
        <v>0</v>
      </c>
      <c r="BR29" s="47" t="e">
        <f t="shared" si="16"/>
        <v>#DIV/0!</v>
      </c>
      <c r="BS29" s="26"/>
      <c r="BT29" s="27"/>
      <c r="BU29" s="24"/>
      <c r="BV29" s="24" t="s">
        <v>30</v>
      </c>
      <c r="BW29" s="25">
        <v>2</v>
      </c>
      <c r="BX29" s="45">
        <v>4</v>
      </c>
      <c r="BY29" s="48">
        <f t="shared" si="17"/>
        <v>0</v>
      </c>
      <c r="BZ29" s="58">
        <f t="shared" si="31"/>
        <v>4</v>
      </c>
      <c r="CA29" s="49">
        <f t="shared" si="18"/>
        <v>1</v>
      </c>
      <c r="CB29" s="46">
        <f t="shared" si="19"/>
        <v>1</v>
      </c>
      <c r="CC29" s="47">
        <f t="shared" si="20"/>
        <v>0</v>
      </c>
      <c r="CD29" s="47">
        <f t="shared" si="21"/>
        <v>0</v>
      </c>
      <c r="CE29" s="47" t="e">
        <f t="shared" si="22"/>
        <v>#DIV/0!</v>
      </c>
      <c r="CF29" s="26"/>
      <c r="CG29" s="26"/>
      <c r="CH29" s="26"/>
      <c r="CI29" s="26"/>
      <c r="CJ29" s="17"/>
      <c r="CK29" s="27"/>
      <c r="CL29" s="27">
        <v>2</v>
      </c>
      <c r="CM29" s="27"/>
      <c r="CN29" s="27"/>
      <c r="CO29" s="27"/>
      <c r="CP29" s="27"/>
      <c r="CQ29" s="27"/>
      <c r="CR29" s="27"/>
      <c r="CS29" s="27"/>
      <c r="CT29" s="27"/>
      <c r="CU29" s="27"/>
      <c r="CV29" s="27">
        <v>-1</v>
      </c>
      <c r="CW29" s="27"/>
      <c r="CX29" s="27"/>
      <c r="CY29" s="24"/>
      <c r="CZ29" s="24" t="s">
        <v>30</v>
      </c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</row>
    <row r="30" spans="1:117" ht="22.5" customHeight="1" x14ac:dyDescent="0.2">
      <c r="A30" s="4"/>
      <c r="B30" s="4">
        <v>7</v>
      </c>
      <c r="C30" s="1"/>
      <c r="D30" s="24" t="s">
        <v>30</v>
      </c>
      <c r="E30" s="25">
        <v>1</v>
      </c>
      <c r="F30" s="45">
        <v>4</v>
      </c>
      <c r="G30" s="48">
        <f t="shared" si="0"/>
        <v>1</v>
      </c>
      <c r="H30" s="58">
        <f t="shared" si="23"/>
        <v>3</v>
      </c>
      <c r="I30" s="49">
        <f t="shared" si="1"/>
        <v>2</v>
      </c>
      <c r="J30" s="46">
        <f t="shared" si="2"/>
        <v>3</v>
      </c>
      <c r="K30" s="59">
        <f t="shared" si="3"/>
        <v>0.33333333333333331</v>
      </c>
      <c r="L30" s="59">
        <f t="shared" si="4"/>
        <v>0.25</v>
      </c>
      <c r="M30" s="59">
        <f t="shared" si="24"/>
        <v>0.28571428571428575</v>
      </c>
      <c r="N30" s="26"/>
      <c r="O30" s="26"/>
      <c r="P30" s="26">
        <v>1</v>
      </c>
      <c r="Q30" s="26"/>
      <c r="R30" s="27"/>
      <c r="S30" s="27"/>
      <c r="T30" s="27">
        <v>2</v>
      </c>
      <c r="U30" s="27"/>
      <c r="V30" s="27"/>
      <c r="W30" s="27">
        <v>2</v>
      </c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4"/>
      <c r="AK30" s="24" t="s">
        <v>30</v>
      </c>
      <c r="AL30" s="25">
        <v>2</v>
      </c>
      <c r="AM30" s="45">
        <v>4</v>
      </c>
      <c r="AN30" s="48">
        <f t="shared" si="5"/>
        <v>1</v>
      </c>
      <c r="AO30" s="58">
        <f t="shared" si="25"/>
        <v>3</v>
      </c>
      <c r="AP30" s="49">
        <f t="shared" si="6"/>
        <v>3</v>
      </c>
      <c r="AQ30" s="46">
        <f t="shared" si="7"/>
        <v>4</v>
      </c>
      <c r="AR30" s="59">
        <f t="shared" si="8"/>
        <v>0.25</v>
      </c>
      <c r="AS30" s="59">
        <f t="shared" si="9"/>
        <v>0.25</v>
      </c>
      <c r="AT30" s="59">
        <f t="shared" si="10"/>
        <v>0.25</v>
      </c>
      <c r="AU30" s="26"/>
      <c r="AV30" s="26"/>
      <c r="AW30" s="26">
        <v>2</v>
      </c>
      <c r="AX30" s="26"/>
      <c r="AY30" s="27"/>
      <c r="AZ30" s="27"/>
      <c r="BA30" s="27">
        <v>-2</v>
      </c>
      <c r="BB30" s="27">
        <v>1</v>
      </c>
      <c r="BC30" s="27"/>
      <c r="BD30" s="27">
        <v>1</v>
      </c>
      <c r="BE30" s="27">
        <v>2</v>
      </c>
      <c r="BF30" s="27"/>
      <c r="BG30" s="27"/>
      <c r="BH30" s="24"/>
      <c r="BI30" s="24" t="s">
        <v>30</v>
      </c>
      <c r="BJ30" s="25">
        <v>3</v>
      </c>
      <c r="BK30" s="45">
        <v>1</v>
      </c>
      <c r="BL30" s="48">
        <f t="shared" si="11"/>
        <v>1</v>
      </c>
      <c r="BM30" s="58">
        <f t="shared" si="26"/>
        <v>0</v>
      </c>
      <c r="BN30" s="49">
        <f t="shared" ref="BN30" si="33">COUNTIF(BT30, "&gt;0")</f>
        <v>0</v>
      </c>
      <c r="BO30" s="46">
        <f t="shared" si="13"/>
        <v>1</v>
      </c>
      <c r="BP30" s="47">
        <f t="shared" si="14"/>
        <v>1</v>
      </c>
      <c r="BQ30" s="47">
        <f t="shared" si="15"/>
        <v>1</v>
      </c>
      <c r="BR30" s="47">
        <f t="shared" si="16"/>
        <v>1</v>
      </c>
      <c r="BS30" s="26">
        <v>2</v>
      </c>
      <c r="BT30" s="27"/>
      <c r="BU30" s="24"/>
      <c r="BV30" s="24" t="s">
        <v>30</v>
      </c>
      <c r="BW30" s="25">
        <v>4</v>
      </c>
      <c r="BX30" s="45">
        <v>4</v>
      </c>
      <c r="BY30" s="48">
        <f t="shared" si="17"/>
        <v>2</v>
      </c>
      <c r="BZ30" s="58">
        <f t="shared" si="31"/>
        <v>2</v>
      </c>
      <c r="CA30" s="49">
        <f t="shared" si="18"/>
        <v>0</v>
      </c>
      <c r="CB30" s="46">
        <f t="shared" si="19"/>
        <v>2</v>
      </c>
      <c r="CC30" s="47">
        <f t="shared" si="20"/>
        <v>1</v>
      </c>
      <c r="CD30" s="47">
        <f t="shared" si="21"/>
        <v>0.5</v>
      </c>
      <c r="CE30" s="47">
        <f t="shared" si="22"/>
        <v>0.66666666666666663</v>
      </c>
      <c r="CF30" s="26">
        <v>2</v>
      </c>
      <c r="CG30" s="26">
        <v>-1</v>
      </c>
      <c r="CH30" s="26">
        <v>-1</v>
      </c>
      <c r="CI30" s="26">
        <v>2</v>
      </c>
      <c r="CJ30" s="17">
        <v>0</v>
      </c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>
        <v>-1</v>
      </c>
      <c r="CV30" s="27"/>
      <c r="CW30" s="27"/>
      <c r="CX30" s="27"/>
      <c r="CY30" s="24"/>
      <c r="CZ30" s="24" t="s">
        <v>30</v>
      </c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</row>
    <row r="31" spans="1:117" ht="22.5" customHeight="1" x14ac:dyDescent="0.2">
      <c r="A31" s="4"/>
      <c r="B31" s="4">
        <v>8</v>
      </c>
      <c r="C31" s="1" t="s">
        <v>140</v>
      </c>
      <c r="D31" s="24" t="s">
        <v>30</v>
      </c>
      <c r="E31" s="31" t="s">
        <v>32</v>
      </c>
      <c r="F31" s="45">
        <v>4</v>
      </c>
      <c r="G31" s="48">
        <f t="shared" si="0"/>
        <v>0</v>
      </c>
      <c r="H31" s="58">
        <f t="shared" si="23"/>
        <v>4</v>
      </c>
      <c r="I31" s="49">
        <f t="shared" si="1"/>
        <v>0</v>
      </c>
      <c r="J31" s="46">
        <f t="shared" si="2"/>
        <v>0</v>
      </c>
      <c r="K31" s="59" t="e">
        <f t="shared" si="3"/>
        <v>#DIV/0!</v>
      </c>
      <c r="L31" s="59">
        <f t="shared" si="4"/>
        <v>0</v>
      </c>
      <c r="M31" s="59" t="e">
        <f t="shared" si="24"/>
        <v>#DIV/0!</v>
      </c>
      <c r="N31" s="33" t="s">
        <v>34</v>
      </c>
      <c r="O31" s="33" t="s">
        <v>34</v>
      </c>
      <c r="P31" s="33" t="s">
        <v>34</v>
      </c>
      <c r="Q31" s="33" t="s">
        <v>34</v>
      </c>
      <c r="R31" s="29" t="s">
        <v>34</v>
      </c>
      <c r="S31" s="29" t="s">
        <v>34</v>
      </c>
      <c r="T31" s="29" t="s">
        <v>34</v>
      </c>
      <c r="U31" s="29" t="s">
        <v>34</v>
      </c>
      <c r="V31" s="29" t="s">
        <v>34</v>
      </c>
      <c r="W31" s="29" t="s">
        <v>34</v>
      </c>
      <c r="X31" s="29" t="s">
        <v>34</v>
      </c>
      <c r="Y31" s="29" t="s">
        <v>34</v>
      </c>
      <c r="Z31" s="29" t="s">
        <v>34</v>
      </c>
      <c r="AA31" s="29" t="s">
        <v>34</v>
      </c>
      <c r="AB31" s="29" t="s">
        <v>34</v>
      </c>
      <c r="AC31" s="29" t="s">
        <v>34</v>
      </c>
      <c r="AD31" s="29" t="s">
        <v>34</v>
      </c>
      <c r="AE31" s="29" t="s">
        <v>34</v>
      </c>
      <c r="AF31" s="29" t="s">
        <v>34</v>
      </c>
      <c r="AG31" s="29" t="s">
        <v>34</v>
      </c>
      <c r="AH31" s="29" t="s">
        <v>34</v>
      </c>
      <c r="AI31" s="29" t="s">
        <v>34</v>
      </c>
      <c r="AJ31" s="30" t="s">
        <v>31</v>
      </c>
      <c r="AK31" s="24" t="s">
        <v>30</v>
      </c>
      <c r="AL31" s="32" t="s">
        <v>32</v>
      </c>
      <c r="AM31" s="45">
        <v>4</v>
      </c>
      <c r="AN31" s="48">
        <f t="shared" si="5"/>
        <v>0</v>
      </c>
      <c r="AO31" s="58">
        <f t="shared" si="25"/>
        <v>4</v>
      </c>
      <c r="AP31" s="49">
        <f t="shared" si="6"/>
        <v>0</v>
      </c>
      <c r="AQ31" s="46">
        <f t="shared" si="7"/>
        <v>0</v>
      </c>
      <c r="AR31" s="59" t="e">
        <f t="shared" si="8"/>
        <v>#DIV/0!</v>
      </c>
      <c r="AS31" s="59">
        <f t="shared" si="9"/>
        <v>0</v>
      </c>
      <c r="AT31" s="59" t="e">
        <f t="shared" si="10"/>
        <v>#DIV/0!</v>
      </c>
      <c r="AU31" s="33" t="s">
        <v>34</v>
      </c>
      <c r="AV31" s="33" t="s">
        <v>34</v>
      </c>
      <c r="AW31" s="33" t="s">
        <v>34</v>
      </c>
      <c r="AX31" s="33" t="s">
        <v>34</v>
      </c>
      <c r="AY31" s="29" t="s">
        <v>34</v>
      </c>
      <c r="AZ31" s="29" t="s">
        <v>34</v>
      </c>
      <c r="BA31" s="29" t="s">
        <v>34</v>
      </c>
      <c r="BB31" s="29" t="s">
        <v>34</v>
      </c>
      <c r="BC31" s="29" t="s">
        <v>34</v>
      </c>
      <c r="BD31" s="29" t="s">
        <v>34</v>
      </c>
      <c r="BE31" s="29" t="s">
        <v>34</v>
      </c>
      <c r="BF31" s="29" t="s">
        <v>34</v>
      </c>
      <c r="BG31" s="29" t="s">
        <v>34</v>
      </c>
      <c r="BH31" s="30" t="s">
        <v>31</v>
      </c>
      <c r="BI31" s="24" t="s">
        <v>30</v>
      </c>
      <c r="BJ31" s="25">
        <v>1</v>
      </c>
      <c r="BK31" s="45">
        <v>1</v>
      </c>
      <c r="BL31" s="48">
        <f t="shared" si="11"/>
        <v>1</v>
      </c>
      <c r="BM31" s="58">
        <f t="shared" si="26"/>
        <v>0</v>
      </c>
      <c r="BN31" s="49">
        <f t="shared" ref="BN31" si="34">COUNTIF(BT31, "&gt;0")</f>
        <v>0</v>
      </c>
      <c r="BO31" s="46">
        <f t="shared" si="13"/>
        <v>1</v>
      </c>
      <c r="BP31" s="47">
        <f t="shared" si="14"/>
        <v>1</v>
      </c>
      <c r="BQ31" s="47">
        <f t="shared" si="15"/>
        <v>1</v>
      </c>
      <c r="BR31" s="47">
        <f t="shared" si="16"/>
        <v>1</v>
      </c>
      <c r="BS31" s="26">
        <v>2</v>
      </c>
      <c r="BT31" s="27"/>
      <c r="BU31" s="24"/>
      <c r="BV31" s="24" t="s">
        <v>30</v>
      </c>
      <c r="BW31" s="25">
        <v>2</v>
      </c>
      <c r="BX31" s="45">
        <v>4</v>
      </c>
      <c r="BY31" s="48">
        <f t="shared" si="17"/>
        <v>2</v>
      </c>
      <c r="BZ31" s="58">
        <f t="shared" si="31"/>
        <v>2</v>
      </c>
      <c r="CA31" s="49">
        <f t="shared" si="18"/>
        <v>1</v>
      </c>
      <c r="CB31" s="46">
        <f t="shared" si="19"/>
        <v>3</v>
      </c>
      <c r="CC31" s="47">
        <f t="shared" si="20"/>
        <v>0.66666666666666663</v>
      </c>
      <c r="CD31" s="47">
        <f t="shared" si="21"/>
        <v>0.5</v>
      </c>
      <c r="CE31" s="47">
        <f t="shared" si="22"/>
        <v>0.57142857142857151</v>
      </c>
      <c r="CF31" s="26">
        <v>2</v>
      </c>
      <c r="CG31" s="26"/>
      <c r="CH31" s="26"/>
      <c r="CI31" s="26">
        <v>2</v>
      </c>
      <c r="CJ31" s="1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>
        <v>2</v>
      </c>
      <c r="CV31" s="27"/>
      <c r="CW31" s="27"/>
      <c r="CX31" s="27"/>
      <c r="CY31" s="24"/>
      <c r="CZ31" s="24" t="s">
        <v>30</v>
      </c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</row>
    <row r="32" spans="1:117" ht="22.5" customHeight="1" x14ac:dyDescent="0.2">
      <c r="A32" s="4"/>
      <c r="B32" s="4">
        <v>9</v>
      </c>
      <c r="C32" s="1"/>
      <c r="D32" s="24" t="s">
        <v>30</v>
      </c>
      <c r="E32" s="25">
        <v>2</v>
      </c>
      <c r="F32" s="45">
        <v>4</v>
      </c>
      <c r="G32" s="48">
        <f t="shared" si="0"/>
        <v>0</v>
      </c>
      <c r="H32" s="58">
        <f t="shared" si="23"/>
        <v>4</v>
      </c>
      <c r="I32" s="49">
        <f t="shared" si="1"/>
        <v>5</v>
      </c>
      <c r="J32" s="46">
        <f t="shared" si="2"/>
        <v>5</v>
      </c>
      <c r="K32" s="59">
        <f t="shared" si="3"/>
        <v>0</v>
      </c>
      <c r="L32" s="59">
        <f t="shared" si="4"/>
        <v>0</v>
      </c>
      <c r="M32" s="59" t="e">
        <f t="shared" si="24"/>
        <v>#DIV/0!</v>
      </c>
      <c r="N32" s="26"/>
      <c r="O32" s="26"/>
      <c r="P32" s="26"/>
      <c r="Q32" s="26"/>
      <c r="R32" s="27"/>
      <c r="S32" s="27">
        <v>2</v>
      </c>
      <c r="T32" s="27"/>
      <c r="U32" s="27"/>
      <c r="V32" s="27">
        <v>2</v>
      </c>
      <c r="W32" s="27"/>
      <c r="X32" s="27"/>
      <c r="Y32" s="27"/>
      <c r="Z32" s="27"/>
      <c r="AA32" s="27"/>
      <c r="AB32" s="27"/>
      <c r="AC32" s="27"/>
      <c r="AD32" s="27"/>
      <c r="AE32" s="27"/>
      <c r="AF32" s="27">
        <v>2</v>
      </c>
      <c r="AG32" s="27">
        <v>2</v>
      </c>
      <c r="AH32" s="27">
        <v>2</v>
      </c>
      <c r="AI32" s="27"/>
      <c r="AJ32" s="24"/>
      <c r="AK32" s="24" t="s">
        <v>30</v>
      </c>
      <c r="AL32" s="25">
        <v>4</v>
      </c>
      <c r="AM32" s="45">
        <v>4</v>
      </c>
      <c r="AN32" s="48">
        <f t="shared" si="5"/>
        <v>1</v>
      </c>
      <c r="AO32" s="58">
        <f t="shared" si="25"/>
        <v>3</v>
      </c>
      <c r="AP32" s="49">
        <f t="shared" si="6"/>
        <v>1</v>
      </c>
      <c r="AQ32" s="46">
        <f t="shared" si="7"/>
        <v>2</v>
      </c>
      <c r="AR32" s="59">
        <f t="shared" si="8"/>
        <v>0.5</v>
      </c>
      <c r="AS32" s="59">
        <f t="shared" si="9"/>
        <v>0.25</v>
      </c>
      <c r="AT32" s="59">
        <f t="shared" si="10"/>
        <v>0.33333333333333331</v>
      </c>
      <c r="AU32" s="26"/>
      <c r="AV32" s="26"/>
      <c r="AW32" s="26"/>
      <c r="AX32" s="26">
        <v>2</v>
      </c>
      <c r="AY32" s="27"/>
      <c r="AZ32" s="27">
        <v>2</v>
      </c>
      <c r="BA32" s="27"/>
      <c r="BB32" s="27"/>
      <c r="BC32" s="27"/>
      <c r="BD32" s="27"/>
      <c r="BE32" s="27"/>
      <c r="BF32" s="27"/>
      <c r="BG32" s="27"/>
      <c r="BH32" s="24"/>
      <c r="BI32" s="24" t="s">
        <v>30</v>
      </c>
      <c r="BJ32" s="25">
        <v>3</v>
      </c>
      <c r="BK32" s="45">
        <v>1</v>
      </c>
      <c r="BL32" s="48">
        <f t="shared" si="11"/>
        <v>1</v>
      </c>
      <c r="BM32" s="58">
        <f t="shared" si="26"/>
        <v>0</v>
      </c>
      <c r="BN32" s="49">
        <f t="shared" ref="BN32" si="35">COUNTIF(BT32, "&gt;0")</f>
        <v>0</v>
      </c>
      <c r="BO32" s="46">
        <f t="shared" si="13"/>
        <v>1</v>
      </c>
      <c r="BP32" s="47">
        <f t="shared" si="14"/>
        <v>1</v>
      </c>
      <c r="BQ32" s="47">
        <f t="shared" si="15"/>
        <v>1</v>
      </c>
      <c r="BR32" s="47">
        <f t="shared" si="16"/>
        <v>1</v>
      </c>
      <c r="BS32" s="26">
        <v>2</v>
      </c>
      <c r="BT32" s="27"/>
      <c r="BU32" s="24"/>
      <c r="BV32" s="24" t="s">
        <v>30</v>
      </c>
      <c r="BW32" s="25">
        <v>1</v>
      </c>
      <c r="BX32" s="45">
        <v>4</v>
      </c>
      <c r="BY32" s="48">
        <f t="shared" si="17"/>
        <v>0</v>
      </c>
      <c r="BZ32" s="58">
        <f t="shared" si="31"/>
        <v>4</v>
      </c>
      <c r="CA32" s="49">
        <f t="shared" si="18"/>
        <v>0</v>
      </c>
      <c r="CB32" s="46">
        <f t="shared" si="19"/>
        <v>0</v>
      </c>
      <c r="CC32" s="47" t="e">
        <f t="shared" si="20"/>
        <v>#DIV/0!</v>
      </c>
      <c r="CD32" s="47">
        <f t="shared" si="21"/>
        <v>0</v>
      </c>
      <c r="CE32" s="47" t="e">
        <f t="shared" si="22"/>
        <v>#DIV/0!</v>
      </c>
      <c r="CF32" s="26"/>
      <c r="CG32" s="26"/>
      <c r="CH32" s="26"/>
      <c r="CI32" s="26"/>
      <c r="CJ32" s="1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4"/>
      <c r="CZ32" s="24" t="s">
        <v>30</v>
      </c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</row>
    <row r="33" spans="1:117" ht="22.5" customHeight="1" x14ac:dyDescent="0.2">
      <c r="A33" s="4"/>
      <c r="B33" s="4">
        <v>10</v>
      </c>
      <c r="C33" s="1"/>
      <c r="D33" s="24" t="s">
        <v>30</v>
      </c>
      <c r="E33" s="25">
        <v>1</v>
      </c>
      <c r="F33" s="45">
        <v>4</v>
      </c>
      <c r="G33" s="48">
        <f t="shared" si="0"/>
        <v>2</v>
      </c>
      <c r="H33" s="58">
        <f t="shared" si="23"/>
        <v>2</v>
      </c>
      <c r="I33" s="49">
        <f t="shared" si="1"/>
        <v>2</v>
      </c>
      <c r="J33" s="46">
        <f t="shared" si="2"/>
        <v>4</v>
      </c>
      <c r="K33" s="59">
        <f t="shared" si="3"/>
        <v>0.5</v>
      </c>
      <c r="L33" s="59">
        <f t="shared" si="4"/>
        <v>0.5</v>
      </c>
      <c r="M33" s="59">
        <f t="shared" si="24"/>
        <v>0.5</v>
      </c>
      <c r="N33" s="26"/>
      <c r="O33" s="26">
        <v>1</v>
      </c>
      <c r="P33" s="26">
        <v>1</v>
      </c>
      <c r="Q33" s="26"/>
      <c r="R33" s="27"/>
      <c r="S33" s="27">
        <v>2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>
        <v>1</v>
      </c>
      <c r="AF33" s="27"/>
      <c r="AG33" s="27"/>
      <c r="AH33" s="27"/>
      <c r="AI33" s="27"/>
      <c r="AJ33" s="24"/>
      <c r="AK33" s="24" t="s">
        <v>30</v>
      </c>
      <c r="AL33" s="25">
        <v>2</v>
      </c>
      <c r="AM33" s="45">
        <v>4</v>
      </c>
      <c r="AN33" s="48">
        <f t="shared" si="5"/>
        <v>1</v>
      </c>
      <c r="AO33" s="58">
        <f t="shared" si="25"/>
        <v>3</v>
      </c>
      <c r="AP33" s="49">
        <f t="shared" si="6"/>
        <v>2</v>
      </c>
      <c r="AQ33" s="46">
        <f t="shared" si="7"/>
        <v>3</v>
      </c>
      <c r="AR33" s="59">
        <f t="shared" si="8"/>
        <v>0.33333333333333331</v>
      </c>
      <c r="AS33" s="59">
        <f t="shared" si="9"/>
        <v>0.25</v>
      </c>
      <c r="AT33" s="59">
        <f t="shared" si="10"/>
        <v>0.28571428571428575</v>
      </c>
      <c r="AU33" s="26"/>
      <c r="AV33" s="26"/>
      <c r="AW33" s="26"/>
      <c r="AX33" s="26">
        <v>1</v>
      </c>
      <c r="AY33" s="27"/>
      <c r="AZ33" s="27">
        <v>2</v>
      </c>
      <c r="BA33" s="27"/>
      <c r="BB33" s="27"/>
      <c r="BC33" s="27"/>
      <c r="BD33" s="27">
        <v>1</v>
      </c>
      <c r="BE33" s="27"/>
      <c r="BF33" s="27"/>
      <c r="BG33" s="27"/>
      <c r="BH33" s="24"/>
      <c r="BI33" s="24" t="s">
        <v>30</v>
      </c>
      <c r="BJ33" s="25">
        <v>4</v>
      </c>
      <c r="BK33" s="45">
        <v>1</v>
      </c>
      <c r="BL33" s="48">
        <f t="shared" si="11"/>
        <v>1</v>
      </c>
      <c r="BM33" s="58">
        <f t="shared" si="26"/>
        <v>0</v>
      </c>
      <c r="BN33" s="49">
        <f t="shared" ref="BN33" si="36">COUNTIF(BT33, "&gt;0")</f>
        <v>0</v>
      </c>
      <c r="BO33" s="46">
        <f t="shared" si="13"/>
        <v>1</v>
      </c>
      <c r="BP33" s="47">
        <f t="shared" si="14"/>
        <v>1</v>
      </c>
      <c r="BQ33" s="47">
        <f t="shared" si="15"/>
        <v>1</v>
      </c>
      <c r="BR33" s="47">
        <f t="shared" si="16"/>
        <v>1</v>
      </c>
      <c r="BS33" s="26">
        <v>2</v>
      </c>
      <c r="BT33" s="27"/>
      <c r="BU33" s="24"/>
      <c r="BV33" s="24" t="s">
        <v>30</v>
      </c>
      <c r="BW33" s="25">
        <v>3</v>
      </c>
      <c r="BX33" s="45">
        <v>4</v>
      </c>
      <c r="BY33" s="48">
        <f t="shared" si="17"/>
        <v>3</v>
      </c>
      <c r="BZ33" s="58">
        <f t="shared" si="31"/>
        <v>1</v>
      </c>
      <c r="CA33" s="49">
        <f t="shared" si="18"/>
        <v>0</v>
      </c>
      <c r="CB33" s="46">
        <f t="shared" si="19"/>
        <v>3</v>
      </c>
      <c r="CC33" s="47">
        <f t="shared" si="20"/>
        <v>1</v>
      </c>
      <c r="CD33" s="47">
        <f t="shared" si="21"/>
        <v>0.75</v>
      </c>
      <c r="CE33" s="47">
        <f t="shared" si="22"/>
        <v>0.8571428571428571</v>
      </c>
      <c r="CF33" s="26"/>
      <c r="CG33" s="26">
        <v>1</v>
      </c>
      <c r="CH33" s="26">
        <v>1</v>
      </c>
      <c r="CI33" s="26">
        <v>2</v>
      </c>
      <c r="CJ33" s="1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>
        <v>-1</v>
      </c>
      <c r="CY33" s="24"/>
      <c r="CZ33" s="24" t="s">
        <v>30</v>
      </c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22.5" customHeight="1" x14ac:dyDescent="0.2">
      <c r="A34" s="4"/>
      <c r="B34" s="4">
        <v>11</v>
      </c>
      <c r="C34" s="1" t="s">
        <v>138</v>
      </c>
      <c r="D34" s="24" t="s">
        <v>30</v>
      </c>
      <c r="E34" s="32">
        <v>1</v>
      </c>
      <c r="F34" s="45">
        <v>4</v>
      </c>
      <c r="G34" s="48">
        <f t="shared" si="0"/>
        <v>0</v>
      </c>
      <c r="H34" s="58">
        <f t="shared" si="23"/>
        <v>4</v>
      </c>
      <c r="I34" s="49">
        <f t="shared" si="1"/>
        <v>0</v>
      </c>
      <c r="J34" s="46">
        <f t="shared" si="2"/>
        <v>0</v>
      </c>
      <c r="K34" s="59" t="e">
        <f t="shared" si="3"/>
        <v>#DIV/0!</v>
      </c>
      <c r="L34" s="59">
        <f t="shared" si="4"/>
        <v>0</v>
      </c>
      <c r="M34" s="59" t="e">
        <f t="shared" si="24"/>
        <v>#DIV/0!</v>
      </c>
      <c r="N34" s="33" t="s">
        <v>34</v>
      </c>
      <c r="O34" s="33" t="s">
        <v>34</v>
      </c>
      <c r="P34" s="33" t="s">
        <v>34</v>
      </c>
      <c r="Q34" s="33" t="s">
        <v>34</v>
      </c>
      <c r="R34" s="29" t="s">
        <v>34</v>
      </c>
      <c r="S34" s="29" t="s">
        <v>34</v>
      </c>
      <c r="T34" s="29" t="s">
        <v>34</v>
      </c>
      <c r="U34" s="29" t="s">
        <v>34</v>
      </c>
      <c r="V34" s="29" t="s">
        <v>34</v>
      </c>
      <c r="W34" s="29" t="s">
        <v>34</v>
      </c>
      <c r="X34" s="29" t="s">
        <v>34</v>
      </c>
      <c r="Y34" s="29" t="s">
        <v>34</v>
      </c>
      <c r="Z34" s="29" t="s">
        <v>34</v>
      </c>
      <c r="AA34" s="29" t="s">
        <v>34</v>
      </c>
      <c r="AB34" s="29" t="s">
        <v>34</v>
      </c>
      <c r="AC34" s="29" t="s">
        <v>34</v>
      </c>
      <c r="AD34" s="29" t="s">
        <v>34</v>
      </c>
      <c r="AE34" s="29" t="s">
        <v>34</v>
      </c>
      <c r="AF34" s="29" t="s">
        <v>34</v>
      </c>
      <c r="AG34" s="29" t="s">
        <v>34</v>
      </c>
      <c r="AH34" s="29" t="s">
        <v>34</v>
      </c>
      <c r="AI34" s="29" t="s">
        <v>34</v>
      </c>
      <c r="AJ34" s="30" t="s">
        <v>31</v>
      </c>
      <c r="AK34" s="24" t="s">
        <v>30</v>
      </c>
      <c r="AL34" s="25">
        <v>2</v>
      </c>
      <c r="AM34" s="45">
        <v>4</v>
      </c>
      <c r="AN34" s="48">
        <f t="shared" si="5"/>
        <v>0</v>
      </c>
      <c r="AO34" s="58">
        <f t="shared" si="25"/>
        <v>4</v>
      </c>
      <c r="AP34" s="49">
        <f t="shared" si="6"/>
        <v>2</v>
      </c>
      <c r="AQ34" s="46">
        <f t="shared" si="7"/>
        <v>2</v>
      </c>
      <c r="AR34" s="59">
        <f t="shared" si="8"/>
        <v>0</v>
      </c>
      <c r="AS34" s="59">
        <f t="shared" si="9"/>
        <v>0</v>
      </c>
      <c r="AT34" s="59" t="e">
        <f t="shared" si="10"/>
        <v>#DIV/0!</v>
      </c>
      <c r="AU34" s="26"/>
      <c r="AV34" s="26">
        <v>-1</v>
      </c>
      <c r="AW34" s="26"/>
      <c r="AX34" s="26"/>
      <c r="AY34" s="27"/>
      <c r="AZ34" s="27"/>
      <c r="BA34" s="27"/>
      <c r="BB34" s="27">
        <v>1</v>
      </c>
      <c r="BC34" s="27"/>
      <c r="BD34" s="27"/>
      <c r="BE34" s="27"/>
      <c r="BF34" s="27"/>
      <c r="BG34" s="27">
        <v>2</v>
      </c>
      <c r="BH34" s="24"/>
      <c r="BI34" s="24" t="s">
        <v>30</v>
      </c>
      <c r="BJ34" s="25">
        <v>3</v>
      </c>
      <c r="BK34" s="45">
        <v>1</v>
      </c>
      <c r="BL34" s="48">
        <f t="shared" si="11"/>
        <v>0</v>
      </c>
      <c r="BM34" s="58">
        <f t="shared" si="26"/>
        <v>1</v>
      </c>
      <c r="BN34" s="49">
        <f t="shared" ref="BN34" si="37">COUNTIF(BT34, "&gt;0")</f>
        <v>0</v>
      </c>
      <c r="BO34" s="46">
        <f t="shared" si="13"/>
        <v>0</v>
      </c>
      <c r="BP34" s="47" t="e">
        <f t="shared" si="14"/>
        <v>#DIV/0!</v>
      </c>
      <c r="BQ34" s="47">
        <f t="shared" si="15"/>
        <v>0</v>
      </c>
      <c r="BR34" s="47" t="e">
        <f t="shared" si="16"/>
        <v>#DIV/0!</v>
      </c>
      <c r="BS34" s="26"/>
      <c r="BT34" s="27"/>
      <c r="BU34" s="24"/>
      <c r="BV34" s="24" t="s">
        <v>30</v>
      </c>
      <c r="BW34" s="32" t="s">
        <v>32</v>
      </c>
      <c r="BX34" s="45">
        <v>4</v>
      </c>
      <c r="BY34" s="48">
        <f t="shared" si="17"/>
        <v>0</v>
      </c>
      <c r="BZ34" s="58">
        <f t="shared" si="31"/>
        <v>4</v>
      </c>
      <c r="CA34" s="49">
        <f t="shared" si="18"/>
        <v>0</v>
      </c>
      <c r="CB34" s="46">
        <f t="shared" si="19"/>
        <v>0</v>
      </c>
      <c r="CC34" s="47" t="e">
        <f t="shared" si="20"/>
        <v>#DIV/0!</v>
      </c>
      <c r="CD34" s="47">
        <f t="shared" si="21"/>
        <v>0</v>
      </c>
      <c r="CE34" s="47" t="e">
        <f t="shared" si="22"/>
        <v>#DIV/0!</v>
      </c>
      <c r="CF34" s="50" t="s">
        <v>35</v>
      </c>
      <c r="CG34" s="50" t="s">
        <v>35</v>
      </c>
      <c r="CH34" s="50" t="s">
        <v>35</v>
      </c>
      <c r="CI34" s="50" t="s">
        <v>35</v>
      </c>
      <c r="CJ34" s="51" t="s">
        <v>35</v>
      </c>
      <c r="CK34" s="52" t="s">
        <v>35</v>
      </c>
      <c r="CL34" s="52" t="s">
        <v>35</v>
      </c>
      <c r="CM34" s="52" t="s">
        <v>35</v>
      </c>
      <c r="CN34" s="52" t="s">
        <v>35</v>
      </c>
      <c r="CO34" s="52" t="s">
        <v>35</v>
      </c>
      <c r="CP34" s="52" t="s">
        <v>35</v>
      </c>
      <c r="CQ34" s="52" t="s">
        <v>35</v>
      </c>
      <c r="CR34" s="52" t="s">
        <v>35</v>
      </c>
      <c r="CS34" s="52" t="s">
        <v>35</v>
      </c>
      <c r="CT34" s="52" t="s">
        <v>35</v>
      </c>
      <c r="CU34" s="52" t="s">
        <v>35</v>
      </c>
      <c r="CV34" s="52" t="s">
        <v>35</v>
      </c>
      <c r="CW34" s="52" t="s">
        <v>35</v>
      </c>
      <c r="CX34" s="52" t="s">
        <v>35</v>
      </c>
      <c r="CY34" s="36"/>
      <c r="CZ34" s="24" t="s">
        <v>30</v>
      </c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</row>
    <row r="35" spans="1:117" ht="22.5" customHeight="1" x14ac:dyDescent="0.2">
      <c r="A35" s="4"/>
      <c r="B35" s="4">
        <v>12</v>
      </c>
      <c r="C35" s="1"/>
      <c r="D35" s="24" t="s">
        <v>30</v>
      </c>
      <c r="E35" s="25">
        <v>4</v>
      </c>
      <c r="F35" s="45">
        <v>4</v>
      </c>
      <c r="G35" s="48">
        <f t="shared" si="0"/>
        <v>2</v>
      </c>
      <c r="H35" s="58">
        <f t="shared" si="23"/>
        <v>2</v>
      </c>
      <c r="I35" s="49">
        <f t="shared" si="1"/>
        <v>1</v>
      </c>
      <c r="J35" s="46">
        <f t="shared" si="2"/>
        <v>3</v>
      </c>
      <c r="K35" s="59">
        <f t="shared" si="3"/>
        <v>0.66666666666666663</v>
      </c>
      <c r="L35" s="59">
        <f t="shared" si="4"/>
        <v>0.5</v>
      </c>
      <c r="M35" s="59">
        <f t="shared" si="24"/>
        <v>0.57142857142857151</v>
      </c>
      <c r="N35" s="26">
        <v>2</v>
      </c>
      <c r="O35" s="26">
        <v>2</v>
      </c>
      <c r="P35" s="26"/>
      <c r="Q35" s="26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>
        <v>2</v>
      </c>
      <c r="AI35" s="27"/>
      <c r="AJ35" s="24"/>
      <c r="AK35" s="24" t="s">
        <v>30</v>
      </c>
      <c r="AL35" s="25">
        <v>1</v>
      </c>
      <c r="AM35" s="45">
        <v>4</v>
      </c>
      <c r="AN35" s="48">
        <f t="shared" si="5"/>
        <v>1</v>
      </c>
      <c r="AO35" s="58">
        <f t="shared" si="25"/>
        <v>3</v>
      </c>
      <c r="AP35" s="49">
        <f t="shared" si="6"/>
        <v>0</v>
      </c>
      <c r="AQ35" s="46">
        <f t="shared" si="7"/>
        <v>1</v>
      </c>
      <c r="AR35" s="59">
        <f t="shared" si="8"/>
        <v>1</v>
      </c>
      <c r="AS35" s="59">
        <f t="shared" si="9"/>
        <v>0.25</v>
      </c>
      <c r="AT35" s="59">
        <f t="shared" si="10"/>
        <v>0.4</v>
      </c>
      <c r="AU35" s="26"/>
      <c r="AV35" s="26"/>
      <c r="AW35" s="26"/>
      <c r="AX35" s="26">
        <v>2</v>
      </c>
      <c r="AY35" s="27"/>
      <c r="AZ35" s="27"/>
      <c r="BA35" s="27"/>
      <c r="BB35" s="27"/>
      <c r="BC35" s="27"/>
      <c r="BD35" s="27"/>
      <c r="BE35" s="27"/>
      <c r="BF35" s="27"/>
      <c r="BG35" s="27"/>
      <c r="BH35" s="24"/>
      <c r="BI35" s="24" t="s">
        <v>30</v>
      </c>
      <c r="BJ35" s="25">
        <v>3</v>
      </c>
      <c r="BK35" s="45">
        <v>1</v>
      </c>
      <c r="BL35" s="48">
        <f t="shared" si="11"/>
        <v>1</v>
      </c>
      <c r="BM35" s="58">
        <f t="shared" si="26"/>
        <v>0</v>
      </c>
      <c r="BN35" s="49">
        <f t="shared" ref="BN35" si="38">COUNTIF(BT35, "&gt;0")</f>
        <v>0</v>
      </c>
      <c r="BO35" s="46">
        <f t="shared" si="13"/>
        <v>1</v>
      </c>
      <c r="BP35" s="47">
        <f t="shared" si="14"/>
        <v>1</v>
      </c>
      <c r="BQ35" s="47">
        <f t="shared" si="15"/>
        <v>1</v>
      </c>
      <c r="BR35" s="47">
        <f t="shared" si="16"/>
        <v>1</v>
      </c>
      <c r="BS35" s="26">
        <v>2</v>
      </c>
      <c r="BT35" s="37"/>
      <c r="BU35" s="38"/>
      <c r="BV35" s="24" t="s">
        <v>30</v>
      </c>
      <c r="BW35" s="25">
        <v>2</v>
      </c>
      <c r="BX35" s="45">
        <v>4</v>
      </c>
      <c r="BY35" s="48">
        <f t="shared" si="17"/>
        <v>2</v>
      </c>
      <c r="BZ35" s="58">
        <f t="shared" si="31"/>
        <v>2</v>
      </c>
      <c r="CA35" s="49">
        <f t="shared" si="18"/>
        <v>0</v>
      </c>
      <c r="CB35" s="46">
        <f t="shared" si="19"/>
        <v>2</v>
      </c>
      <c r="CC35" s="47">
        <f t="shared" si="20"/>
        <v>1</v>
      </c>
      <c r="CD35" s="47">
        <f t="shared" si="21"/>
        <v>0.5</v>
      </c>
      <c r="CE35" s="47">
        <f t="shared" si="22"/>
        <v>0.66666666666666663</v>
      </c>
      <c r="CF35" s="26"/>
      <c r="CG35" s="26">
        <v>2</v>
      </c>
      <c r="CH35" s="26"/>
      <c r="CI35" s="26">
        <v>2</v>
      </c>
      <c r="CJ35" s="1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4"/>
      <c r="CZ35" s="24" t="s">
        <v>30</v>
      </c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</row>
    <row r="36" spans="1:117" ht="22.5" customHeight="1" x14ac:dyDescent="0.2">
      <c r="A36" s="4"/>
      <c r="B36" s="4">
        <v>13</v>
      </c>
      <c r="C36" s="1"/>
      <c r="D36" s="24" t="s">
        <v>30</v>
      </c>
      <c r="E36" s="25">
        <v>1</v>
      </c>
      <c r="F36" s="45">
        <v>4</v>
      </c>
      <c r="G36" s="48">
        <f t="shared" si="0"/>
        <v>1</v>
      </c>
      <c r="H36" s="58">
        <f t="shared" si="23"/>
        <v>3</v>
      </c>
      <c r="I36" s="49">
        <f t="shared" si="1"/>
        <v>2</v>
      </c>
      <c r="J36" s="46">
        <f t="shared" si="2"/>
        <v>3</v>
      </c>
      <c r="K36" s="59">
        <f t="shared" si="3"/>
        <v>0.33333333333333331</v>
      </c>
      <c r="L36" s="59">
        <f t="shared" si="4"/>
        <v>0.25</v>
      </c>
      <c r="M36" s="59">
        <f t="shared" si="24"/>
        <v>0.28571428571428575</v>
      </c>
      <c r="N36" s="26"/>
      <c r="O36" s="26"/>
      <c r="P36" s="26">
        <v>2</v>
      </c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>
        <v>2</v>
      </c>
      <c r="AI36" s="27">
        <v>1</v>
      </c>
      <c r="AJ36" s="24"/>
      <c r="AK36" s="24" t="s">
        <v>30</v>
      </c>
      <c r="AL36" s="25">
        <v>2</v>
      </c>
      <c r="AM36" s="45">
        <v>4</v>
      </c>
      <c r="AN36" s="48">
        <f t="shared" si="5"/>
        <v>2</v>
      </c>
      <c r="AO36" s="58">
        <f t="shared" si="25"/>
        <v>2</v>
      </c>
      <c r="AP36" s="49">
        <f t="shared" si="6"/>
        <v>1</v>
      </c>
      <c r="AQ36" s="46">
        <f t="shared" si="7"/>
        <v>3</v>
      </c>
      <c r="AR36" s="59">
        <f t="shared" si="8"/>
        <v>0.66666666666666663</v>
      </c>
      <c r="AS36" s="59">
        <f t="shared" si="9"/>
        <v>0.5</v>
      </c>
      <c r="AT36" s="59">
        <f t="shared" si="10"/>
        <v>0.57142857142857151</v>
      </c>
      <c r="AU36" s="26"/>
      <c r="AV36" s="26"/>
      <c r="AW36" s="26">
        <v>2</v>
      </c>
      <c r="AX36" s="26">
        <v>2</v>
      </c>
      <c r="AY36" s="27"/>
      <c r="AZ36" s="27">
        <v>1</v>
      </c>
      <c r="BA36" s="27"/>
      <c r="BB36" s="27"/>
      <c r="BC36" s="27"/>
      <c r="BD36" s="27"/>
      <c r="BE36" s="27"/>
      <c r="BF36" s="27"/>
      <c r="BG36" s="27"/>
      <c r="BH36" s="24"/>
      <c r="BI36" s="24" t="s">
        <v>30</v>
      </c>
      <c r="BJ36" s="25">
        <v>4</v>
      </c>
      <c r="BK36" s="45">
        <v>1</v>
      </c>
      <c r="BL36" s="48">
        <f t="shared" si="11"/>
        <v>1</v>
      </c>
      <c r="BM36" s="58">
        <f t="shared" si="26"/>
        <v>0</v>
      </c>
      <c r="BN36" s="49">
        <f t="shared" ref="BN36" si="39">COUNTIF(BT36, "&gt;0")</f>
        <v>0</v>
      </c>
      <c r="BO36" s="46">
        <f t="shared" si="13"/>
        <v>1</v>
      </c>
      <c r="BP36" s="47">
        <f t="shared" si="14"/>
        <v>1</v>
      </c>
      <c r="BQ36" s="47">
        <f t="shared" si="15"/>
        <v>1</v>
      </c>
      <c r="BR36" s="47">
        <f t="shared" si="16"/>
        <v>1</v>
      </c>
      <c r="BS36" s="26">
        <v>2</v>
      </c>
      <c r="BT36" s="27"/>
      <c r="BU36" s="24"/>
      <c r="BV36" s="24" t="s">
        <v>30</v>
      </c>
      <c r="BW36" s="25">
        <v>3</v>
      </c>
      <c r="BX36" s="45">
        <v>4</v>
      </c>
      <c r="BY36" s="48">
        <f t="shared" si="17"/>
        <v>1</v>
      </c>
      <c r="BZ36" s="58">
        <f t="shared" si="31"/>
        <v>3</v>
      </c>
      <c r="CA36" s="49">
        <f t="shared" si="18"/>
        <v>0</v>
      </c>
      <c r="CB36" s="46">
        <f t="shared" si="19"/>
        <v>1</v>
      </c>
      <c r="CC36" s="47">
        <f t="shared" si="20"/>
        <v>1</v>
      </c>
      <c r="CD36" s="47">
        <f t="shared" si="21"/>
        <v>0.25</v>
      </c>
      <c r="CE36" s="47">
        <f t="shared" si="22"/>
        <v>0.4</v>
      </c>
      <c r="CF36" s="26"/>
      <c r="CG36" s="26"/>
      <c r="CH36" s="26"/>
      <c r="CI36" s="26">
        <v>2</v>
      </c>
      <c r="CJ36" s="1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4"/>
      <c r="CZ36" s="24" t="s">
        <v>30</v>
      </c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</row>
    <row r="37" spans="1:117" ht="22.5" customHeight="1" x14ac:dyDescent="0.2">
      <c r="A37" s="4"/>
      <c r="B37" s="4">
        <v>14</v>
      </c>
      <c r="C37" s="1"/>
      <c r="D37" s="24" t="s">
        <v>30</v>
      </c>
      <c r="E37" s="25">
        <v>2</v>
      </c>
      <c r="F37" s="45">
        <v>4</v>
      </c>
      <c r="G37" s="48">
        <f t="shared" si="0"/>
        <v>0</v>
      </c>
      <c r="H37" s="58">
        <f t="shared" si="23"/>
        <v>4</v>
      </c>
      <c r="I37" s="49">
        <f t="shared" si="1"/>
        <v>1</v>
      </c>
      <c r="J37" s="46">
        <f t="shared" si="2"/>
        <v>1</v>
      </c>
      <c r="K37" s="59">
        <f t="shared" si="3"/>
        <v>0</v>
      </c>
      <c r="L37" s="59">
        <f t="shared" si="4"/>
        <v>0</v>
      </c>
      <c r="M37" s="59" t="e">
        <f t="shared" si="24"/>
        <v>#DIV/0!</v>
      </c>
      <c r="N37" s="26"/>
      <c r="O37" s="26"/>
      <c r="P37" s="26"/>
      <c r="Q37" s="26"/>
      <c r="R37" s="27"/>
      <c r="S37" s="27"/>
      <c r="T37" s="27">
        <v>2</v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4"/>
      <c r="AK37" s="24" t="s">
        <v>30</v>
      </c>
      <c r="AL37" s="25">
        <v>1</v>
      </c>
      <c r="AM37" s="45">
        <v>4</v>
      </c>
      <c r="AN37" s="48">
        <f t="shared" si="5"/>
        <v>1</v>
      </c>
      <c r="AO37" s="58">
        <f t="shared" si="25"/>
        <v>3</v>
      </c>
      <c r="AP37" s="49">
        <f t="shared" si="6"/>
        <v>0</v>
      </c>
      <c r="AQ37" s="46">
        <f t="shared" si="7"/>
        <v>1</v>
      </c>
      <c r="AR37" s="59">
        <f t="shared" si="8"/>
        <v>1</v>
      </c>
      <c r="AS37" s="59">
        <f t="shared" si="9"/>
        <v>0.25</v>
      </c>
      <c r="AT37" s="59">
        <f t="shared" si="10"/>
        <v>0.4</v>
      </c>
      <c r="AU37" s="26"/>
      <c r="AV37" s="26"/>
      <c r="AW37" s="26">
        <v>2</v>
      </c>
      <c r="AX37" s="26"/>
      <c r="AY37" s="27"/>
      <c r="AZ37" s="27"/>
      <c r="BA37" s="27"/>
      <c r="BB37" s="27"/>
      <c r="BC37" s="27"/>
      <c r="BD37" s="27"/>
      <c r="BE37" s="27"/>
      <c r="BF37" s="27"/>
      <c r="BG37" s="27"/>
      <c r="BH37" s="24"/>
      <c r="BI37" s="24" t="s">
        <v>30</v>
      </c>
      <c r="BJ37" s="25">
        <v>4</v>
      </c>
      <c r="BK37" s="45">
        <v>1</v>
      </c>
      <c r="BL37" s="48">
        <f t="shared" si="11"/>
        <v>1</v>
      </c>
      <c r="BM37" s="58">
        <f t="shared" si="26"/>
        <v>0</v>
      </c>
      <c r="BN37" s="49">
        <f t="shared" ref="BN37" si="40">COUNTIF(BT37, "&gt;0")</f>
        <v>0</v>
      </c>
      <c r="BO37" s="46">
        <f t="shared" si="13"/>
        <v>1</v>
      </c>
      <c r="BP37" s="47">
        <f t="shared" si="14"/>
        <v>1</v>
      </c>
      <c r="BQ37" s="47">
        <f t="shared" si="15"/>
        <v>1</v>
      </c>
      <c r="BR37" s="47">
        <f t="shared" si="16"/>
        <v>1</v>
      </c>
      <c r="BS37" s="33">
        <v>2</v>
      </c>
      <c r="BT37" s="27"/>
      <c r="BU37" s="39"/>
      <c r="BV37" s="24" t="s">
        <v>30</v>
      </c>
      <c r="BW37" s="25">
        <v>3</v>
      </c>
      <c r="BX37" s="45">
        <v>4</v>
      </c>
      <c r="BY37" s="48">
        <f t="shared" si="17"/>
        <v>0</v>
      </c>
      <c r="BZ37" s="58">
        <f t="shared" si="31"/>
        <v>4</v>
      </c>
      <c r="CA37" s="49">
        <f t="shared" si="18"/>
        <v>0</v>
      </c>
      <c r="CB37" s="46">
        <f t="shared" si="19"/>
        <v>0</v>
      </c>
      <c r="CC37" s="47" t="e">
        <f t="shared" si="20"/>
        <v>#DIV/0!</v>
      </c>
      <c r="CD37" s="47">
        <f t="shared" si="21"/>
        <v>0</v>
      </c>
      <c r="CE37" s="47" t="e">
        <f t="shared" si="22"/>
        <v>#DIV/0!</v>
      </c>
      <c r="CF37" s="26"/>
      <c r="CG37" s="26"/>
      <c r="CH37" s="26"/>
      <c r="CI37" s="26"/>
      <c r="CJ37" s="1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4"/>
      <c r="CZ37" s="24" t="s">
        <v>30</v>
      </c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</row>
    <row r="38" spans="1:117" ht="22.5" customHeight="1" x14ac:dyDescent="0.2">
      <c r="A38" s="4"/>
      <c r="B38" s="4">
        <v>15</v>
      </c>
      <c r="C38" s="1"/>
      <c r="D38" s="24" t="s">
        <v>30</v>
      </c>
      <c r="E38" s="25">
        <v>3</v>
      </c>
      <c r="F38" s="45">
        <v>4</v>
      </c>
      <c r="G38" s="48">
        <f t="shared" si="0"/>
        <v>2</v>
      </c>
      <c r="H38" s="58">
        <f t="shared" si="23"/>
        <v>2</v>
      </c>
      <c r="I38" s="49">
        <f t="shared" si="1"/>
        <v>2</v>
      </c>
      <c r="J38" s="46">
        <f t="shared" si="2"/>
        <v>4</v>
      </c>
      <c r="K38" s="59">
        <f t="shared" si="3"/>
        <v>0.5</v>
      </c>
      <c r="L38" s="59">
        <f t="shared" si="4"/>
        <v>0.5</v>
      </c>
      <c r="M38" s="59">
        <f t="shared" si="24"/>
        <v>0.5</v>
      </c>
      <c r="N38" s="26">
        <v>2</v>
      </c>
      <c r="O38" s="26">
        <v>2</v>
      </c>
      <c r="P38" s="26"/>
      <c r="Q38" s="26"/>
      <c r="R38" s="27"/>
      <c r="S38" s="27">
        <v>2</v>
      </c>
      <c r="T38" s="27"/>
      <c r="U38" s="27"/>
      <c r="V38" s="27">
        <v>-1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>
        <v>2</v>
      </c>
      <c r="AI38" s="27"/>
      <c r="AJ38" s="24"/>
      <c r="AK38" s="24" t="s">
        <v>30</v>
      </c>
      <c r="AL38" s="25">
        <v>4</v>
      </c>
      <c r="AM38" s="45">
        <v>4</v>
      </c>
      <c r="AN38" s="48">
        <f t="shared" si="5"/>
        <v>3</v>
      </c>
      <c r="AO38" s="58">
        <f t="shared" si="25"/>
        <v>1</v>
      </c>
      <c r="AP38" s="49">
        <f t="shared" si="6"/>
        <v>1</v>
      </c>
      <c r="AQ38" s="46">
        <f t="shared" si="7"/>
        <v>4</v>
      </c>
      <c r="AR38" s="59">
        <f t="shared" si="8"/>
        <v>0.75</v>
      </c>
      <c r="AS38" s="59">
        <f t="shared" si="9"/>
        <v>0.75</v>
      </c>
      <c r="AT38" s="59">
        <f t="shared" si="10"/>
        <v>0.75</v>
      </c>
      <c r="AU38" s="26"/>
      <c r="AV38" s="26">
        <v>2</v>
      </c>
      <c r="AW38" s="26">
        <v>2</v>
      </c>
      <c r="AX38" s="26">
        <v>2</v>
      </c>
      <c r="AY38" s="27">
        <v>2</v>
      </c>
      <c r="AZ38" s="27"/>
      <c r="BA38" s="27"/>
      <c r="BB38" s="27"/>
      <c r="BC38" s="27"/>
      <c r="BD38" s="27"/>
      <c r="BE38" s="27"/>
      <c r="BF38" s="27"/>
      <c r="BG38" s="27"/>
      <c r="BH38" s="24"/>
      <c r="BI38" s="24" t="s">
        <v>30</v>
      </c>
      <c r="BJ38" s="25">
        <v>2</v>
      </c>
      <c r="BK38" s="45">
        <v>1</v>
      </c>
      <c r="BL38" s="48">
        <f t="shared" si="11"/>
        <v>1</v>
      </c>
      <c r="BM38" s="58">
        <f t="shared" si="26"/>
        <v>0</v>
      </c>
      <c r="BN38" s="49">
        <f t="shared" ref="BN38" si="41">COUNTIF(BT38, "&gt;0")</f>
        <v>0</v>
      </c>
      <c r="BO38" s="46">
        <f t="shared" si="13"/>
        <v>1</v>
      </c>
      <c r="BP38" s="47">
        <f t="shared" si="14"/>
        <v>1</v>
      </c>
      <c r="BQ38" s="47">
        <f t="shared" si="15"/>
        <v>1</v>
      </c>
      <c r="BR38" s="47">
        <f t="shared" si="16"/>
        <v>1</v>
      </c>
      <c r="BS38" s="26">
        <v>2</v>
      </c>
      <c r="BT38" s="27"/>
      <c r="BU38" s="24"/>
      <c r="BV38" s="24" t="s">
        <v>30</v>
      </c>
      <c r="BW38" s="25">
        <v>1</v>
      </c>
      <c r="BX38" s="45">
        <v>4</v>
      </c>
      <c r="BY38" s="48">
        <f t="shared" si="17"/>
        <v>2</v>
      </c>
      <c r="BZ38" s="58">
        <f t="shared" si="31"/>
        <v>2</v>
      </c>
      <c r="CA38" s="49">
        <f t="shared" si="18"/>
        <v>0</v>
      </c>
      <c r="CB38" s="46">
        <f t="shared" si="19"/>
        <v>2</v>
      </c>
      <c r="CC38" s="47">
        <f t="shared" si="20"/>
        <v>1</v>
      </c>
      <c r="CD38" s="47">
        <f t="shared" si="21"/>
        <v>0.5</v>
      </c>
      <c r="CE38" s="47">
        <f t="shared" si="22"/>
        <v>0.66666666666666663</v>
      </c>
      <c r="CF38" s="26"/>
      <c r="CG38" s="26">
        <v>2</v>
      </c>
      <c r="CH38" s="26"/>
      <c r="CI38" s="26">
        <v>2</v>
      </c>
      <c r="CJ38" s="1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4"/>
      <c r="CZ38" s="24" t="s">
        <v>30</v>
      </c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</row>
    <row r="39" spans="1:117" ht="22.5" customHeight="1" x14ac:dyDescent="0.2">
      <c r="A39" s="4"/>
      <c r="B39" s="4">
        <v>16</v>
      </c>
      <c r="C39" s="1"/>
      <c r="D39" s="24" t="s">
        <v>30</v>
      </c>
      <c r="E39" s="25">
        <v>3</v>
      </c>
      <c r="F39" s="45">
        <v>4</v>
      </c>
      <c r="G39" s="48">
        <f t="shared" si="0"/>
        <v>1</v>
      </c>
      <c r="H39" s="58">
        <f t="shared" si="23"/>
        <v>3</v>
      </c>
      <c r="I39" s="49">
        <f t="shared" si="1"/>
        <v>4</v>
      </c>
      <c r="J39" s="46">
        <f t="shared" si="2"/>
        <v>5</v>
      </c>
      <c r="K39" s="59">
        <f t="shared" si="3"/>
        <v>0.2</v>
      </c>
      <c r="L39" s="59">
        <f t="shared" si="4"/>
        <v>0.25</v>
      </c>
      <c r="M39" s="59">
        <f t="shared" si="24"/>
        <v>0.22222222222222224</v>
      </c>
      <c r="N39" s="26"/>
      <c r="O39" s="26"/>
      <c r="P39" s="40">
        <v>2</v>
      </c>
      <c r="Q39" s="26"/>
      <c r="R39" s="27"/>
      <c r="S39" s="27">
        <v>2</v>
      </c>
      <c r="T39" s="27"/>
      <c r="U39" s="27">
        <v>2</v>
      </c>
      <c r="V39" s="27"/>
      <c r="W39" s="27"/>
      <c r="X39" s="27"/>
      <c r="Y39" s="27"/>
      <c r="Z39" s="27"/>
      <c r="AA39" s="27"/>
      <c r="AB39" s="27"/>
      <c r="AC39" s="27"/>
      <c r="AD39" s="27"/>
      <c r="AE39" s="27">
        <v>-1</v>
      </c>
      <c r="AF39" s="27"/>
      <c r="AG39" s="27"/>
      <c r="AH39" s="27">
        <v>2</v>
      </c>
      <c r="AI39" s="27">
        <v>1</v>
      </c>
      <c r="AJ39" s="24"/>
      <c r="AK39" s="24" t="s">
        <v>30</v>
      </c>
      <c r="AL39" s="25">
        <v>1</v>
      </c>
      <c r="AM39" s="45">
        <v>4</v>
      </c>
      <c r="AN39" s="48">
        <f t="shared" si="5"/>
        <v>3</v>
      </c>
      <c r="AO39" s="58">
        <f t="shared" si="25"/>
        <v>1</v>
      </c>
      <c r="AP39" s="49">
        <f t="shared" si="6"/>
        <v>0</v>
      </c>
      <c r="AQ39" s="46">
        <f t="shared" si="7"/>
        <v>3</v>
      </c>
      <c r="AR39" s="59">
        <f t="shared" si="8"/>
        <v>1</v>
      </c>
      <c r="AS39" s="59">
        <f t="shared" si="9"/>
        <v>0.75</v>
      </c>
      <c r="AT39" s="59">
        <f t="shared" si="10"/>
        <v>0.8571428571428571</v>
      </c>
      <c r="AU39" s="26"/>
      <c r="AV39" s="26">
        <v>2</v>
      </c>
      <c r="AW39" s="26">
        <v>2</v>
      </c>
      <c r="AX39" s="26">
        <v>2</v>
      </c>
      <c r="AY39" s="27"/>
      <c r="AZ39" s="27"/>
      <c r="BA39" s="27"/>
      <c r="BB39" s="27"/>
      <c r="BC39" s="27"/>
      <c r="BD39" s="27"/>
      <c r="BE39" s="27"/>
      <c r="BF39" s="27"/>
      <c r="BG39" s="27"/>
      <c r="BH39" s="24"/>
      <c r="BI39" s="24" t="s">
        <v>30</v>
      </c>
      <c r="BJ39" s="25">
        <v>2</v>
      </c>
      <c r="BK39" s="45">
        <v>1</v>
      </c>
      <c r="BL39" s="48">
        <f t="shared" si="11"/>
        <v>1</v>
      </c>
      <c r="BM39" s="58">
        <f t="shared" si="26"/>
        <v>0</v>
      </c>
      <c r="BN39" s="49">
        <f t="shared" ref="BN39" si="42">COUNTIF(BT39, "&gt;0")</f>
        <v>0</v>
      </c>
      <c r="BO39" s="46">
        <f t="shared" si="13"/>
        <v>1</v>
      </c>
      <c r="BP39" s="47">
        <f t="shared" si="14"/>
        <v>1</v>
      </c>
      <c r="BQ39" s="47">
        <f t="shared" si="15"/>
        <v>1</v>
      </c>
      <c r="BR39" s="47">
        <f t="shared" si="16"/>
        <v>1</v>
      </c>
      <c r="BS39" s="26">
        <v>2</v>
      </c>
      <c r="BT39" s="27"/>
      <c r="BU39" s="24"/>
      <c r="BV39" s="24" t="s">
        <v>30</v>
      </c>
      <c r="BW39" s="25">
        <v>4</v>
      </c>
      <c r="BX39" s="45">
        <v>4</v>
      </c>
      <c r="BY39" s="48">
        <f t="shared" si="17"/>
        <v>2</v>
      </c>
      <c r="BZ39" s="58">
        <f t="shared" si="31"/>
        <v>2</v>
      </c>
      <c r="CA39" s="49">
        <f t="shared" si="18"/>
        <v>2</v>
      </c>
      <c r="CB39" s="46">
        <f t="shared" si="19"/>
        <v>4</v>
      </c>
      <c r="CC39" s="47">
        <f t="shared" si="20"/>
        <v>0.5</v>
      </c>
      <c r="CD39" s="47">
        <f t="shared" si="21"/>
        <v>0.5</v>
      </c>
      <c r="CE39" s="47">
        <f t="shared" si="22"/>
        <v>0.5</v>
      </c>
      <c r="CF39" s="26"/>
      <c r="CG39" s="26">
        <v>2</v>
      </c>
      <c r="CH39" s="26"/>
      <c r="CI39" s="26">
        <v>2</v>
      </c>
      <c r="CJ39" s="17"/>
      <c r="CK39" s="27"/>
      <c r="CL39" s="27"/>
      <c r="CM39" s="27"/>
      <c r="CN39" s="27"/>
      <c r="CO39" s="27"/>
      <c r="CP39" s="27"/>
      <c r="CQ39" s="27"/>
      <c r="CR39" s="27"/>
      <c r="CS39" s="27">
        <v>1</v>
      </c>
      <c r="CT39" s="27"/>
      <c r="CU39" s="27">
        <v>2</v>
      </c>
      <c r="CV39" s="27"/>
      <c r="CW39" s="27"/>
      <c r="CX39" s="27"/>
      <c r="CY39" s="24"/>
      <c r="CZ39" s="24" t="s">
        <v>30</v>
      </c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</row>
    <row r="40" spans="1:117" ht="22.5" customHeight="1" x14ac:dyDescent="0.2">
      <c r="A40" s="4"/>
      <c r="B40" s="4">
        <v>17</v>
      </c>
      <c r="C40" s="1"/>
      <c r="D40" s="24" t="s">
        <v>30</v>
      </c>
      <c r="E40" s="25">
        <v>1</v>
      </c>
      <c r="F40" s="45">
        <v>4</v>
      </c>
      <c r="G40" s="48">
        <f t="shared" si="0"/>
        <v>3</v>
      </c>
      <c r="H40" s="58">
        <f t="shared" si="23"/>
        <v>1</v>
      </c>
      <c r="I40" s="49">
        <f t="shared" si="1"/>
        <v>3</v>
      </c>
      <c r="J40" s="46">
        <f t="shared" si="2"/>
        <v>6</v>
      </c>
      <c r="K40" s="59">
        <f t="shared" si="3"/>
        <v>0.5</v>
      </c>
      <c r="L40" s="59">
        <f t="shared" si="4"/>
        <v>0.75</v>
      </c>
      <c r="M40" s="59">
        <f t="shared" si="24"/>
        <v>0.6</v>
      </c>
      <c r="N40" s="26"/>
      <c r="O40" s="26">
        <v>1</v>
      </c>
      <c r="P40" s="26">
        <v>2</v>
      </c>
      <c r="Q40" s="26">
        <v>2</v>
      </c>
      <c r="R40" s="27"/>
      <c r="S40" s="27"/>
      <c r="T40" s="27"/>
      <c r="U40" s="27">
        <v>2</v>
      </c>
      <c r="V40" s="27"/>
      <c r="W40" s="27">
        <v>2</v>
      </c>
      <c r="X40" s="27">
        <v>1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4"/>
      <c r="AK40" s="24" t="s">
        <v>30</v>
      </c>
      <c r="AL40" s="25">
        <v>2</v>
      </c>
      <c r="AM40" s="45">
        <v>4</v>
      </c>
      <c r="AN40" s="48">
        <f t="shared" si="5"/>
        <v>2</v>
      </c>
      <c r="AO40" s="58">
        <f t="shared" si="25"/>
        <v>2</v>
      </c>
      <c r="AP40" s="49">
        <f t="shared" si="6"/>
        <v>0</v>
      </c>
      <c r="AQ40" s="46">
        <f t="shared" si="7"/>
        <v>2</v>
      </c>
      <c r="AR40" s="59">
        <f t="shared" si="8"/>
        <v>1</v>
      </c>
      <c r="AS40" s="59">
        <f t="shared" si="9"/>
        <v>0.5</v>
      </c>
      <c r="AT40" s="59">
        <f t="shared" si="10"/>
        <v>0.66666666666666663</v>
      </c>
      <c r="AU40" s="26"/>
      <c r="AV40" s="26"/>
      <c r="AW40" s="26">
        <v>2</v>
      </c>
      <c r="AX40" s="26">
        <v>2</v>
      </c>
      <c r="AY40" s="27"/>
      <c r="AZ40" s="27"/>
      <c r="BA40" s="27"/>
      <c r="BB40" s="27"/>
      <c r="BC40" s="27"/>
      <c r="BD40" s="27"/>
      <c r="BE40" s="27"/>
      <c r="BF40" s="27"/>
      <c r="BG40" s="27"/>
      <c r="BH40" s="24"/>
      <c r="BI40" s="24" t="s">
        <v>30</v>
      </c>
      <c r="BJ40" s="25">
        <v>3</v>
      </c>
      <c r="BK40" s="45">
        <v>1</v>
      </c>
      <c r="BL40" s="48">
        <f t="shared" si="11"/>
        <v>1</v>
      </c>
      <c r="BM40" s="58">
        <f t="shared" si="26"/>
        <v>0</v>
      </c>
      <c r="BN40" s="49">
        <f t="shared" ref="BN40" si="43">COUNTIF(BT40, "&gt;0")</f>
        <v>0</v>
      </c>
      <c r="BO40" s="46">
        <f t="shared" si="13"/>
        <v>1</v>
      </c>
      <c r="BP40" s="47">
        <f t="shared" si="14"/>
        <v>1</v>
      </c>
      <c r="BQ40" s="47">
        <f t="shared" si="15"/>
        <v>1</v>
      </c>
      <c r="BR40" s="47">
        <f t="shared" si="16"/>
        <v>1</v>
      </c>
      <c r="BS40" s="26">
        <v>2</v>
      </c>
      <c r="BT40" s="27"/>
      <c r="BU40" s="24"/>
      <c r="BV40" s="24" t="s">
        <v>30</v>
      </c>
      <c r="BW40" s="25">
        <v>4</v>
      </c>
      <c r="BX40" s="45">
        <v>4</v>
      </c>
      <c r="BY40" s="48">
        <f t="shared" si="17"/>
        <v>3</v>
      </c>
      <c r="BZ40" s="58">
        <f t="shared" si="31"/>
        <v>1</v>
      </c>
      <c r="CA40" s="49">
        <f t="shared" si="18"/>
        <v>1</v>
      </c>
      <c r="CB40" s="46">
        <f t="shared" si="19"/>
        <v>4</v>
      </c>
      <c r="CC40" s="47">
        <f t="shared" si="20"/>
        <v>0.75</v>
      </c>
      <c r="CD40" s="47">
        <f t="shared" si="21"/>
        <v>0.75</v>
      </c>
      <c r="CE40" s="47">
        <f t="shared" si="22"/>
        <v>0.75</v>
      </c>
      <c r="CF40" s="26">
        <v>2</v>
      </c>
      <c r="CG40" s="26">
        <v>2</v>
      </c>
      <c r="CH40" s="26"/>
      <c r="CI40" s="26">
        <v>2</v>
      </c>
      <c r="CJ40" s="17"/>
      <c r="CK40" s="27"/>
      <c r="CL40" s="27"/>
      <c r="CM40" s="27"/>
      <c r="CN40" s="27"/>
      <c r="CO40" s="27"/>
      <c r="CP40" s="27"/>
      <c r="CQ40" s="27"/>
      <c r="CR40" s="27"/>
      <c r="CS40" s="27"/>
      <c r="CT40" s="27">
        <v>1</v>
      </c>
      <c r="CU40" s="27"/>
      <c r="CV40" s="27"/>
      <c r="CW40" s="27"/>
      <c r="CX40" s="27"/>
      <c r="CY40" s="24"/>
      <c r="CZ40" s="24" t="s">
        <v>30</v>
      </c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</row>
    <row r="41" spans="1:117" ht="22.5" customHeight="1" x14ac:dyDescent="0.2">
      <c r="A41" s="4"/>
      <c r="B41" s="4">
        <v>18</v>
      </c>
      <c r="C41" s="1"/>
      <c r="D41" s="24" t="s">
        <v>30</v>
      </c>
      <c r="E41" s="25">
        <v>1</v>
      </c>
      <c r="F41" s="45">
        <v>4</v>
      </c>
      <c r="G41" s="48">
        <f t="shared" si="0"/>
        <v>1</v>
      </c>
      <c r="H41" s="58">
        <f t="shared" si="23"/>
        <v>3</v>
      </c>
      <c r="I41" s="49">
        <f t="shared" si="1"/>
        <v>1</v>
      </c>
      <c r="J41" s="46">
        <f t="shared" si="2"/>
        <v>2</v>
      </c>
      <c r="K41" s="59">
        <f t="shared" si="3"/>
        <v>0.5</v>
      </c>
      <c r="L41" s="59">
        <f t="shared" si="4"/>
        <v>0.25</v>
      </c>
      <c r="M41" s="59">
        <f t="shared" si="24"/>
        <v>0.33333333333333331</v>
      </c>
      <c r="N41" s="26"/>
      <c r="O41" s="26">
        <v>2</v>
      </c>
      <c r="P41" s="26"/>
      <c r="Q41" s="26"/>
      <c r="R41" s="27"/>
      <c r="S41" s="27"/>
      <c r="T41" s="27"/>
      <c r="U41" s="27">
        <v>1</v>
      </c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4"/>
      <c r="AK41" s="24" t="s">
        <v>30</v>
      </c>
      <c r="AL41" s="25">
        <v>2</v>
      </c>
      <c r="AM41" s="45">
        <v>4</v>
      </c>
      <c r="AN41" s="48">
        <f t="shared" si="5"/>
        <v>3</v>
      </c>
      <c r="AO41" s="58">
        <f t="shared" si="25"/>
        <v>1</v>
      </c>
      <c r="AP41" s="49">
        <f t="shared" si="6"/>
        <v>0</v>
      </c>
      <c r="AQ41" s="46">
        <f t="shared" si="7"/>
        <v>3</v>
      </c>
      <c r="AR41" s="59">
        <f t="shared" si="8"/>
        <v>1</v>
      </c>
      <c r="AS41" s="59">
        <f t="shared" si="9"/>
        <v>0.75</v>
      </c>
      <c r="AT41" s="59">
        <f t="shared" si="10"/>
        <v>0.8571428571428571</v>
      </c>
      <c r="AU41" s="26">
        <v>1</v>
      </c>
      <c r="AV41" s="26">
        <v>2</v>
      </c>
      <c r="AW41" s="26"/>
      <c r="AX41" s="26">
        <v>2</v>
      </c>
      <c r="AY41" s="27"/>
      <c r="AZ41" s="27"/>
      <c r="BA41" s="27"/>
      <c r="BB41" s="27"/>
      <c r="BC41" s="27"/>
      <c r="BD41" s="27"/>
      <c r="BE41" s="27"/>
      <c r="BF41" s="27"/>
      <c r="BG41" s="27"/>
      <c r="BH41" s="24"/>
      <c r="BI41" s="24" t="s">
        <v>30</v>
      </c>
      <c r="BJ41" s="25">
        <v>4</v>
      </c>
      <c r="BK41" s="45">
        <v>1</v>
      </c>
      <c r="BL41" s="48">
        <f t="shared" si="11"/>
        <v>1</v>
      </c>
      <c r="BM41" s="58">
        <f t="shared" si="26"/>
        <v>0</v>
      </c>
      <c r="BN41" s="49">
        <f t="shared" ref="BN41:BN44" si="44">COUNTIF(BT41, "&gt;0")</f>
        <v>0</v>
      </c>
      <c r="BO41" s="46">
        <f t="shared" si="13"/>
        <v>1</v>
      </c>
      <c r="BP41" s="47">
        <f t="shared" si="14"/>
        <v>1</v>
      </c>
      <c r="BQ41" s="47">
        <f t="shared" si="15"/>
        <v>1</v>
      </c>
      <c r="BR41" s="47">
        <f t="shared" si="16"/>
        <v>1</v>
      </c>
      <c r="BS41" s="26">
        <v>2</v>
      </c>
      <c r="BT41" s="27"/>
      <c r="BU41" s="24"/>
      <c r="BV41" s="24" t="s">
        <v>30</v>
      </c>
      <c r="BW41" s="25">
        <v>3</v>
      </c>
      <c r="BX41" s="45">
        <v>4</v>
      </c>
      <c r="BY41" s="48">
        <f t="shared" si="17"/>
        <v>2</v>
      </c>
      <c r="BZ41" s="58">
        <f t="shared" si="31"/>
        <v>2</v>
      </c>
      <c r="CA41" s="49">
        <f t="shared" si="18"/>
        <v>0</v>
      </c>
      <c r="CB41" s="46">
        <f t="shared" si="19"/>
        <v>2</v>
      </c>
      <c r="CC41" s="47">
        <f t="shared" si="20"/>
        <v>1</v>
      </c>
      <c r="CD41" s="47">
        <f t="shared" si="21"/>
        <v>0.5</v>
      </c>
      <c r="CE41" s="47">
        <f t="shared" si="22"/>
        <v>0.66666666666666663</v>
      </c>
      <c r="CF41" s="26">
        <v>2</v>
      </c>
      <c r="CG41" s="26"/>
      <c r="CH41" s="26"/>
      <c r="CI41" s="26">
        <v>2</v>
      </c>
      <c r="CJ41" s="1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4"/>
      <c r="CZ41" s="24" t="s">
        <v>30</v>
      </c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</row>
    <row r="42" spans="1:117" ht="22.5" customHeight="1" x14ac:dyDescent="0.2">
      <c r="A42" s="4"/>
      <c r="B42" s="4">
        <v>19</v>
      </c>
      <c r="C42" s="1"/>
      <c r="D42" s="24" t="s">
        <v>30</v>
      </c>
      <c r="E42" s="25">
        <v>1</v>
      </c>
      <c r="F42" s="45">
        <v>4</v>
      </c>
      <c r="G42" s="48">
        <f t="shared" ref="G42" si="45">COUNTIF(N42:Q42, "&gt;0")</f>
        <v>0</v>
      </c>
      <c r="H42" s="58">
        <f t="shared" ref="H42" si="46">F42-G42</f>
        <v>4</v>
      </c>
      <c r="I42" s="49">
        <f t="shared" ref="I42" si="47">COUNTIF(R42:AI42, "&gt;0")</f>
        <v>0</v>
      </c>
      <c r="J42" s="46">
        <f t="shared" ref="J42" si="48">G42+I42</f>
        <v>0</v>
      </c>
      <c r="K42" s="59" t="e">
        <f t="shared" ref="K42" si="49">G42/J42</f>
        <v>#DIV/0!</v>
      </c>
      <c r="L42" s="59">
        <f t="shared" ref="L42" si="50">G42/F42</f>
        <v>0</v>
      </c>
      <c r="M42" s="59" t="e">
        <f t="shared" ref="M42" si="51">2*(K42*L42)/(K42+L42)</f>
        <v>#DIV/0!</v>
      </c>
      <c r="N42" s="26"/>
      <c r="O42" s="26"/>
      <c r="P42" s="26"/>
      <c r="Q42" s="26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4"/>
      <c r="AK42" s="24" t="s">
        <v>30</v>
      </c>
      <c r="AL42" s="25">
        <v>2</v>
      </c>
      <c r="AM42" s="45">
        <v>4</v>
      </c>
      <c r="AN42" s="48">
        <f t="shared" ref="AN42" si="52">COUNTIF(AU42:AX42, "&gt;0")</f>
        <v>0</v>
      </c>
      <c r="AO42" s="58">
        <f t="shared" ref="AO42" si="53">AM42-AN42</f>
        <v>4</v>
      </c>
      <c r="AP42" s="49">
        <f t="shared" si="6"/>
        <v>1</v>
      </c>
      <c r="AQ42" s="46">
        <f t="shared" ref="AQ42" si="54">AN42+AP42</f>
        <v>1</v>
      </c>
      <c r="AR42" s="59">
        <f t="shared" ref="AR42" si="55">AN42/AQ42</f>
        <v>0</v>
      </c>
      <c r="AS42" s="59">
        <f t="shared" ref="AS42" si="56">AN42/AM42</f>
        <v>0</v>
      </c>
      <c r="AT42" s="59" t="e">
        <f t="shared" ref="AT42" si="57">2*(AR42*AS42)/(AR42+AS42)</f>
        <v>#DIV/0!</v>
      </c>
      <c r="AU42" s="26"/>
      <c r="AV42" s="26"/>
      <c r="AW42" s="26"/>
      <c r="AX42" s="26"/>
      <c r="AY42" s="27"/>
      <c r="AZ42" s="27"/>
      <c r="BA42" s="27"/>
      <c r="BB42" s="27"/>
      <c r="BC42" s="27"/>
      <c r="BD42" s="27"/>
      <c r="BE42" s="27"/>
      <c r="BF42" s="27"/>
      <c r="BG42" s="27">
        <v>1</v>
      </c>
      <c r="BH42" s="24"/>
      <c r="BI42" s="24" t="s">
        <v>30</v>
      </c>
      <c r="BJ42" s="25">
        <v>4</v>
      </c>
      <c r="BK42" s="45">
        <v>1</v>
      </c>
      <c r="BL42" s="48">
        <f t="shared" ref="BL42:BL44" si="58">COUNTIF(BS42, "&gt;0")</f>
        <v>1</v>
      </c>
      <c r="BM42" s="58">
        <f t="shared" ref="BM42:BM44" si="59">BK42-BL42</f>
        <v>0</v>
      </c>
      <c r="BN42" s="49">
        <f t="shared" si="44"/>
        <v>0</v>
      </c>
      <c r="BO42" s="46">
        <f t="shared" ref="BO42:BO44" si="60">BL42+BN42</f>
        <v>1</v>
      </c>
      <c r="BP42" s="47">
        <f t="shared" ref="BP42" si="61">BL42/BO42</f>
        <v>1</v>
      </c>
      <c r="BQ42" s="47">
        <f t="shared" ref="BQ42" si="62">BL42/BK42</f>
        <v>1</v>
      </c>
      <c r="BR42" s="47">
        <f t="shared" ref="BR42" si="63">2*(BP42*BQ42)/(BP42+BQ42)</f>
        <v>1</v>
      </c>
      <c r="BS42" s="26">
        <v>2</v>
      </c>
      <c r="BT42" s="27"/>
      <c r="BU42" s="24"/>
      <c r="BV42" s="24" t="s">
        <v>30</v>
      </c>
      <c r="BW42" s="25">
        <v>3</v>
      </c>
      <c r="BX42" s="45">
        <v>4</v>
      </c>
      <c r="BY42" s="48">
        <f t="shared" ref="BY42" si="64">COUNTIF(CF42:CJ42, "&gt;0")</f>
        <v>1</v>
      </c>
      <c r="BZ42" s="58">
        <f t="shared" ref="BZ42" si="65">BX42-BY42</f>
        <v>3</v>
      </c>
      <c r="CA42" s="49">
        <f t="shared" si="18"/>
        <v>0</v>
      </c>
      <c r="CB42" s="46">
        <f t="shared" ref="CB42" si="66">BY42+CA42</f>
        <v>1</v>
      </c>
      <c r="CC42" s="47">
        <f t="shared" ref="CC42" si="67">BY42/CB42</f>
        <v>1</v>
      </c>
      <c r="CD42" s="47">
        <f t="shared" ref="CD42" si="68">BY42/BX42</f>
        <v>0.25</v>
      </c>
      <c r="CE42" s="47">
        <f t="shared" ref="CE42" si="69">2*(CC42*CD42)/(CC42+CD42)</f>
        <v>0.4</v>
      </c>
      <c r="CF42" s="26">
        <v>2</v>
      </c>
      <c r="CG42" s="26"/>
      <c r="CH42" s="26"/>
      <c r="CI42" s="26"/>
      <c r="CJ42" s="1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4"/>
      <c r="CZ42" s="24" t="s">
        <v>30</v>
      </c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</row>
    <row r="43" spans="1:117" ht="22.5" customHeight="1" x14ac:dyDescent="0.2">
      <c r="A43" s="4"/>
      <c r="B43" s="4">
        <v>20</v>
      </c>
      <c r="C43" s="1" t="s">
        <v>139</v>
      </c>
      <c r="D43" s="24" t="s">
        <v>30</v>
      </c>
      <c r="E43" s="25">
        <v>2</v>
      </c>
      <c r="F43" s="45">
        <v>4</v>
      </c>
      <c r="G43" s="48">
        <f t="shared" ref="G43:G44" si="70">COUNTIF(N43:Q43, "&gt;0")</f>
        <v>1</v>
      </c>
      <c r="H43" s="58">
        <f t="shared" ref="H43:H44" si="71">F43-G43</f>
        <v>3</v>
      </c>
      <c r="I43" s="49">
        <f t="shared" ref="I43:I44" si="72">COUNTIF(R43:AI43, "&gt;0")</f>
        <v>2</v>
      </c>
      <c r="J43" s="46">
        <f t="shared" ref="J43:J44" si="73">G43+I43</f>
        <v>3</v>
      </c>
      <c r="K43" s="59">
        <f t="shared" ref="K43:K44" si="74">G43/J43</f>
        <v>0.33333333333333331</v>
      </c>
      <c r="L43" s="59">
        <f t="shared" ref="L43:L44" si="75">G43/F43</f>
        <v>0.25</v>
      </c>
      <c r="M43" s="59">
        <f t="shared" ref="M43:M44" si="76">2*(K43*L43)/(K43+L43)</f>
        <v>0.28571428571428575</v>
      </c>
      <c r="N43" s="26"/>
      <c r="O43" s="26"/>
      <c r="P43" s="26">
        <v>1</v>
      </c>
      <c r="Q43" s="26"/>
      <c r="R43" s="27"/>
      <c r="S43" s="27">
        <v>1</v>
      </c>
      <c r="T43" s="27"/>
      <c r="U43" s="27"/>
      <c r="V43" s="27">
        <v>1</v>
      </c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4"/>
      <c r="AK43" s="24" t="s">
        <v>30</v>
      </c>
      <c r="AL43" s="25">
        <v>3</v>
      </c>
      <c r="AM43" s="45">
        <v>4</v>
      </c>
      <c r="AN43" s="48">
        <f t="shared" ref="AN43:AN44" si="77">COUNTIF(AU43:AX43, "&gt;0")</f>
        <v>0</v>
      </c>
      <c r="AO43" s="58">
        <f t="shared" ref="AO43:AO44" si="78">AM43-AN43</f>
        <v>4</v>
      </c>
      <c r="AP43" s="49">
        <f t="shared" si="6"/>
        <v>3</v>
      </c>
      <c r="AQ43" s="46">
        <f t="shared" ref="AQ43:AQ44" si="79">AN43+AP43</f>
        <v>3</v>
      </c>
      <c r="AR43" s="59">
        <f t="shared" ref="AR43:AR44" si="80">AN43/AQ43</f>
        <v>0</v>
      </c>
      <c r="AS43" s="59">
        <f t="shared" ref="AS43:AS44" si="81">AN43/AM43</f>
        <v>0</v>
      </c>
      <c r="AT43" s="59" t="e">
        <f t="shared" ref="AT43:AT44" si="82">2*(AR43*AS43)/(AR43+AS43)</f>
        <v>#DIV/0!</v>
      </c>
      <c r="AU43" s="26"/>
      <c r="AV43" s="26"/>
      <c r="AW43" s="26"/>
      <c r="AX43" s="26"/>
      <c r="AY43" s="67">
        <v>1</v>
      </c>
      <c r="AZ43" s="27"/>
      <c r="BA43" s="27"/>
      <c r="BB43" s="27"/>
      <c r="BC43" s="67">
        <v>-1</v>
      </c>
      <c r="BD43" s="27">
        <v>1</v>
      </c>
      <c r="BE43" s="27">
        <v>1</v>
      </c>
      <c r="BF43" s="27"/>
      <c r="BG43" s="27"/>
      <c r="BH43" s="35"/>
      <c r="BI43" s="24" t="s">
        <v>30</v>
      </c>
      <c r="BJ43" s="31" t="s">
        <v>32</v>
      </c>
      <c r="BK43" s="45">
        <v>1</v>
      </c>
      <c r="BL43" s="48">
        <f t="shared" si="58"/>
        <v>0</v>
      </c>
      <c r="BM43" s="58">
        <f t="shared" si="59"/>
        <v>1</v>
      </c>
      <c r="BN43" s="49">
        <f t="shared" si="44"/>
        <v>0</v>
      </c>
      <c r="BO43" s="46">
        <f t="shared" si="60"/>
        <v>0</v>
      </c>
      <c r="BP43" s="47" t="e">
        <f t="shared" ref="BP43:BP44" si="83">BL43/BO43</f>
        <v>#DIV/0!</v>
      </c>
      <c r="BQ43" s="47">
        <f t="shared" ref="BQ43:BQ44" si="84">BL43/BK43</f>
        <v>0</v>
      </c>
      <c r="BR43" s="47" t="e">
        <f t="shared" ref="BR43:BR44" si="85">2*(BP43*BQ43)/(BP43+BQ43)</f>
        <v>#DIV/0!</v>
      </c>
      <c r="BS43" s="33" t="s">
        <v>34</v>
      </c>
      <c r="BT43" s="29" t="s">
        <v>34</v>
      </c>
      <c r="BU43" s="30"/>
      <c r="BV43" s="24" t="s">
        <v>30</v>
      </c>
      <c r="BW43" s="25">
        <v>1</v>
      </c>
      <c r="BX43" s="45">
        <v>4</v>
      </c>
      <c r="BY43" s="48">
        <f t="shared" ref="BY43:BY44" si="86">COUNTIF(CF43:CJ43, "&gt;0")</f>
        <v>0</v>
      </c>
      <c r="BZ43" s="58">
        <f t="shared" ref="BZ43:BZ44" si="87">BX43-BY43</f>
        <v>4</v>
      </c>
      <c r="CA43" s="49">
        <f t="shared" si="18"/>
        <v>1</v>
      </c>
      <c r="CB43" s="46">
        <f t="shared" ref="CB43:CB44" si="88">BY43+CA43</f>
        <v>1</v>
      </c>
      <c r="CC43" s="47">
        <f t="shared" ref="CC43:CC44" si="89">BY43/CB43</f>
        <v>0</v>
      </c>
      <c r="CD43" s="47">
        <f t="shared" ref="CD43:CD44" si="90">BY43/BX43</f>
        <v>0</v>
      </c>
      <c r="CE43" s="47" t="e">
        <f t="shared" ref="CE43:CE44" si="91">2*(CC43*CD43)/(CC43+CD43)</f>
        <v>#DIV/0!</v>
      </c>
      <c r="CF43" s="26"/>
      <c r="CG43" s="26"/>
      <c r="CH43" s="26"/>
      <c r="CI43" s="26"/>
      <c r="CJ43" s="1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>
        <v>1</v>
      </c>
      <c r="CX43" s="27"/>
      <c r="CY43" s="35"/>
      <c r="CZ43" s="24" t="s">
        <v>30</v>
      </c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</row>
    <row r="44" spans="1:117" ht="22.5" customHeight="1" x14ac:dyDescent="0.2">
      <c r="A44" s="4"/>
      <c r="B44" s="4">
        <v>21</v>
      </c>
      <c r="C44" s="1"/>
      <c r="D44" s="24" t="s">
        <v>30</v>
      </c>
      <c r="E44" s="25">
        <v>4</v>
      </c>
      <c r="F44" s="45">
        <v>4</v>
      </c>
      <c r="G44" s="48">
        <f t="shared" si="70"/>
        <v>1</v>
      </c>
      <c r="H44" s="58">
        <f t="shared" si="71"/>
        <v>3</v>
      </c>
      <c r="I44" s="49">
        <f t="shared" si="72"/>
        <v>1</v>
      </c>
      <c r="J44" s="46">
        <f t="shared" si="73"/>
        <v>2</v>
      </c>
      <c r="K44" s="59">
        <f t="shared" si="74"/>
        <v>0.5</v>
      </c>
      <c r="L44" s="59">
        <f t="shared" si="75"/>
        <v>0.25</v>
      </c>
      <c r="M44" s="59">
        <f t="shared" si="76"/>
        <v>0.33333333333333331</v>
      </c>
      <c r="N44" s="26"/>
      <c r="O44" s="26"/>
      <c r="P44" s="26">
        <v>1</v>
      </c>
      <c r="Q44" s="26"/>
      <c r="R44" s="27"/>
      <c r="S44" s="27">
        <v>2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4"/>
      <c r="AK44" s="24" t="s">
        <v>30</v>
      </c>
      <c r="AL44" s="25">
        <v>2</v>
      </c>
      <c r="AM44" s="45">
        <v>4</v>
      </c>
      <c r="AN44" s="48">
        <f t="shared" si="77"/>
        <v>1</v>
      </c>
      <c r="AO44" s="58">
        <f t="shared" si="78"/>
        <v>3</v>
      </c>
      <c r="AP44" s="49">
        <f t="shared" si="6"/>
        <v>0</v>
      </c>
      <c r="AQ44" s="46">
        <f t="shared" si="79"/>
        <v>1</v>
      </c>
      <c r="AR44" s="59">
        <f t="shared" si="80"/>
        <v>1</v>
      </c>
      <c r="AS44" s="59">
        <f t="shared" si="81"/>
        <v>0.25</v>
      </c>
      <c r="AT44" s="59">
        <f t="shared" si="82"/>
        <v>0.4</v>
      </c>
      <c r="AU44" s="26">
        <v>-1</v>
      </c>
      <c r="AV44" s="26">
        <v>-1</v>
      </c>
      <c r="AW44" s="40">
        <v>2</v>
      </c>
      <c r="AX44" s="26"/>
      <c r="AY44" s="27"/>
      <c r="AZ44" s="27"/>
      <c r="BA44" s="27"/>
      <c r="BB44" s="27"/>
      <c r="BC44" s="27"/>
      <c r="BD44" s="27"/>
      <c r="BE44" s="27"/>
      <c r="BF44" s="27"/>
      <c r="BG44" s="27"/>
      <c r="BH44" s="35"/>
      <c r="BI44" s="24" t="s">
        <v>30</v>
      </c>
      <c r="BJ44" s="25">
        <v>3</v>
      </c>
      <c r="BK44" s="45">
        <v>1</v>
      </c>
      <c r="BL44" s="48">
        <f t="shared" si="58"/>
        <v>0</v>
      </c>
      <c r="BM44" s="58">
        <f t="shared" si="59"/>
        <v>1</v>
      </c>
      <c r="BN44" s="49">
        <f t="shared" si="44"/>
        <v>0</v>
      </c>
      <c r="BO44" s="46">
        <f t="shared" si="60"/>
        <v>0</v>
      </c>
      <c r="BP44" s="47" t="e">
        <f t="shared" si="83"/>
        <v>#DIV/0!</v>
      </c>
      <c r="BQ44" s="47">
        <f t="shared" si="84"/>
        <v>0</v>
      </c>
      <c r="BR44" s="47" t="e">
        <f t="shared" si="85"/>
        <v>#DIV/0!</v>
      </c>
      <c r="BS44" s="26"/>
      <c r="BT44" s="27"/>
      <c r="BU44" s="68"/>
      <c r="BV44" s="24" t="s">
        <v>30</v>
      </c>
      <c r="BW44" s="25">
        <v>1</v>
      </c>
      <c r="BX44" s="45">
        <v>4</v>
      </c>
      <c r="BY44" s="48">
        <f t="shared" si="86"/>
        <v>1</v>
      </c>
      <c r="BZ44" s="58">
        <f t="shared" si="87"/>
        <v>3</v>
      </c>
      <c r="CA44" s="49">
        <f t="shared" si="18"/>
        <v>1</v>
      </c>
      <c r="CB44" s="46">
        <f t="shared" si="88"/>
        <v>2</v>
      </c>
      <c r="CC44" s="47">
        <f t="shared" si="89"/>
        <v>0.5</v>
      </c>
      <c r="CD44" s="47">
        <f t="shared" si="90"/>
        <v>0.25</v>
      </c>
      <c r="CE44" s="47">
        <f t="shared" si="91"/>
        <v>0.33333333333333331</v>
      </c>
      <c r="CF44" s="26">
        <v>2</v>
      </c>
      <c r="CG44" s="26"/>
      <c r="CH44" s="26"/>
      <c r="CI44" s="26"/>
      <c r="CJ44" s="17"/>
      <c r="CK44" s="27"/>
      <c r="CL44" s="27"/>
      <c r="CM44" s="27"/>
      <c r="CN44" s="27"/>
      <c r="CO44" s="27"/>
      <c r="CP44" s="27"/>
      <c r="CQ44" s="27"/>
      <c r="CR44" s="27">
        <v>1</v>
      </c>
      <c r="CS44" s="27"/>
      <c r="CT44" s="27"/>
      <c r="CU44" s="27"/>
      <c r="CV44" s="27"/>
      <c r="CW44" s="27"/>
      <c r="CX44" s="27"/>
      <c r="CY44" s="35"/>
      <c r="CZ44" s="24" t="s">
        <v>30</v>
      </c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</row>
    <row r="45" spans="1:117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</row>
    <row r="46" spans="1:117" ht="12.75" x14ac:dyDescent="0.2">
      <c r="A46" s="1"/>
      <c r="B46" s="1" t="s">
        <v>36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tr">
        <f>N21</f>
        <v>B1</v>
      </c>
      <c r="O46" s="1" t="str">
        <f>O21</f>
        <v>B2</v>
      </c>
      <c r="P46" s="1" t="str">
        <f>P21</f>
        <v>B3</v>
      </c>
      <c r="Q46" s="1" t="str">
        <f>Q21</f>
        <v>B4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 t="str">
        <f>AU21</f>
        <v>H1</v>
      </c>
      <c r="AV46" s="1" t="str">
        <f>AV21</f>
        <v>H2</v>
      </c>
      <c r="AW46" s="1" t="str">
        <f>AW21</f>
        <v>H3</v>
      </c>
      <c r="AX46" s="1" t="str">
        <f>AX21</f>
        <v>H4</v>
      </c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 t="str">
        <f>BS21</f>
        <v>F1</v>
      </c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 t="str">
        <f>CF21</f>
        <v>M1</v>
      </c>
      <c r="CG46" s="1" t="str">
        <f>CG21</f>
        <v>M2</v>
      </c>
      <c r="CH46" s="1" t="str">
        <f>CH21</f>
        <v>M3</v>
      </c>
      <c r="CI46" s="1" t="str">
        <f>CI21</f>
        <v>M4</v>
      </c>
      <c r="CJ46" s="77"/>
      <c r="CK46" s="44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</row>
    <row r="47" spans="1:117" ht="37.5" customHeight="1" x14ac:dyDescent="0.2">
      <c r="A47" s="1"/>
      <c r="B47" s="1" t="s">
        <v>77</v>
      </c>
      <c r="C47" s="1"/>
      <c r="D47" s="1"/>
      <c r="E47" s="1"/>
      <c r="F47" s="41"/>
      <c r="G47" s="41"/>
      <c r="H47" s="41"/>
      <c r="I47" s="41"/>
      <c r="J47" s="41"/>
      <c r="K47" s="41"/>
      <c r="L47" s="41"/>
      <c r="M47" s="41"/>
      <c r="N47" s="41" t="s">
        <v>37</v>
      </c>
      <c r="O47" s="41" t="s">
        <v>38</v>
      </c>
      <c r="P47" s="42" t="s">
        <v>39</v>
      </c>
      <c r="Q47" s="41" t="s">
        <v>40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41"/>
      <c r="AN47" s="41"/>
      <c r="AO47" s="41"/>
      <c r="AP47" s="41"/>
      <c r="AQ47" s="41"/>
      <c r="AR47" s="41"/>
      <c r="AS47" s="41"/>
      <c r="AT47" s="41"/>
      <c r="AU47" s="41" t="s">
        <v>41</v>
      </c>
      <c r="AV47" s="41" t="s">
        <v>40</v>
      </c>
      <c r="AW47" s="41" t="s">
        <v>42</v>
      </c>
      <c r="AX47" s="41" t="s">
        <v>43</v>
      </c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41"/>
      <c r="BL47" s="41"/>
      <c r="BM47" s="41"/>
      <c r="BN47" s="41"/>
      <c r="BO47" s="41"/>
      <c r="BP47" s="41"/>
      <c r="BQ47" s="41"/>
      <c r="BR47" s="41"/>
      <c r="BS47" s="41" t="s">
        <v>44</v>
      </c>
      <c r="BT47" s="1"/>
      <c r="BU47" s="1"/>
      <c r="BV47" s="1"/>
      <c r="BW47" s="1"/>
      <c r="BX47" s="41"/>
      <c r="BY47" s="41"/>
      <c r="BZ47" s="41"/>
      <c r="CA47" s="41"/>
      <c r="CB47" s="41"/>
      <c r="CC47" s="41"/>
      <c r="CD47" s="41"/>
      <c r="CE47" s="41"/>
      <c r="CF47" s="41" t="s">
        <v>44</v>
      </c>
      <c r="CG47" s="41" t="s">
        <v>43</v>
      </c>
      <c r="CH47" s="41" t="s">
        <v>43</v>
      </c>
      <c r="CI47" s="41" t="s">
        <v>42</v>
      </c>
      <c r="CJ47" s="43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</row>
    <row r="48" spans="1:117" ht="12.75" x14ac:dyDescent="0.2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f>COUNTIF(N24:N44,"&gt;0")</f>
        <v>2</v>
      </c>
      <c r="O48" s="1">
        <f>COUNTIF(O24:O44,"&gt;0")</f>
        <v>6</v>
      </c>
      <c r="P48" s="1">
        <f>COUNTIF(P24:P44,"&gt;0")</f>
        <v>7</v>
      </c>
      <c r="Q48" s="1">
        <f>COUNTIF(Q24:Q44,"&gt;0")</f>
        <v>1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>
        <f>COUNTIF(AU24:AU44,"&gt;0")</f>
        <v>2</v>
      </c>
      <c r="AV48" s="1">
        <f>COUNTIF(AV24:AV44,"&gt;0")</f>
        <v>3</v>
      </c>
      <c r="AW48" s="1">
        <f>COUNTIF(AW24:AW44,"&gt;0")</f>
        <v>8</v>
      </c>
      <c r="AX48" s="1">
        <f>COUNTIF(AX24:AX44,"&gt;0")</f>
        <v>9</v>
      </c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>
        <f>COUNTIF(BS24:BS44,"&gt;0")</f>
        <v>13</v>
      </c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>
        <f>COUNTIF(CF24:CF44,"&gt;0")</f>
        <v>7</v>
      </c>
      <c r="CG48" s="1">
        <f>COUNTIF(CG24:CG44,"&gt;0")</f>
        <v>6</v>
      </c>
      <c r="CH48" s="1">
        <f>COUNTIF(CH24:CH44,"&gt;0")</f>
        <v>1</v>
      </c>
      <c r="CI48" s="1">
        <f>COUNTIF(CI24:CI44,"&gt;0")</f>
        <v>11</v>
      </c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</row>
    <row r="49" spans="1:117" ht="12.75" x14ac:dyDescent="0.2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f t="shared" ref="N49:Q49" si="92">ROUND(N48/19*100,0)</f>
        <v>11</v>
      </c>
      <c r="O49" s="1">
        <f t="shared" si="92"/>
        <v>32</v>
      </c>
      <c r="P49" s="1">
        <f t="shared" si="92"/>
        <v>37</v>
      </c>
      <c r="Q49" s="1">
        <f t="shared" si="92"/>
        <v>5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>
        <f>ROUND(AU48/21*100,0)</f>
        <v>10</v>
      </c>
      <c r="AV49" s="1">
        <f>ROUND(AV48/21*100,0)</f>
        <v>14</v>
      </c>
      <c r="AW49" s="1">
        <f>ROUND(AW48/21*100,0)</f>
        <v>38</v>
      </c>
      <c r="AX49" s="1">
        <f>ROUND(AX48/21*100,0)</f>
        <v>43</v>
      </c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>
        <f>ROUND(BS48/21*100,0)</f>
        <v>62</v>
      </c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>
        <f>ROUND(CF48/21*100,0)</f>
        <v>33</v>
      </c>
      <c r="CG49" s="1">
        <f>ROUND(CG48/21*100,0)</f>
        <v>29</v>
      </c>
      <c r="CH49" s="1">
        <f>ROUND(CH48/21*100,0)</f>
        <v>5</v>
      </c>
      <c r="CI49" s="1">
        <f>ROUND(CI48/21*100,0)</f>
        <v>52</v>
      </c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</row>
    <row r="50" spans="1:117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44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</row>
    <row r="51" spans="1:117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44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</row>
    <row r="52" spans="1:117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</row>
    <row r="53" spans="1:117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</row>
    <row r="54" spans="1:117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</row>
    <row r="55" spans="1:117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</row>
    <row r="56" spans="1:117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</row>
    <row r="57" spans="1:117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</row>
    <row r="58" spans="1:117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</row>
    <row r="59" spans="1:117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</row>
    <row r="60" spans="1:117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</row>
    <row r="61" spans="1:117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</row>
    <row r="62" spans="1:117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</row>
    <row r="63" spans="1:117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</row>
    <row r="64" spans="1:117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</row>
    <row r="65" spans="1:117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</row>
    <row r="66" spans="1:117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</row>
    <row r="67" spans="1:117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</row>
    <row r="68" spans="1:117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</row>
    <row r="69" spans="1:117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</row>
    <row r="70" spans="1:117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</row>
    <row r="71" spans="1:117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</row>
    <row r="72" spans="1:117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</row>
    <row r="73" spans="1:117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</row>
    <row r="74" spans="1:117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</row>
    <row r="75" spans="1:117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</row>
    <row r="76" spans="1:117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</row>
    <row r="77" spans="1:117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</row>
    <row r="78" spans="1:117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</row>
    <row r="79" spans="1:117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</row>
    <row r="80" spans="1:117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</row>
    <row r="81" spans="1:117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</row>
    <row r="82" spans="1:117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</row>
    <row r="83" spans="1:117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</row>
    <row r="84" spans="1:117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</row>
    <row r="85" spans="1:117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</row>
    <row r="86" spans="1:117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</row>
    <row r="87" spans="1:117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</row>
    <row r="88" spans="1:117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</row>
    <row r="89" spans="1:117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</row>
    <row r="90" spans="1:117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</row>
    <row r="91" spans="1:117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</row>
    <row r="92" spans="1:117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</row>
    <row r="93" spans="1:117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</row>
    <row r="94" spans="1:117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</row>
    <row r="95" spans="1:117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</row>
    <row r="96" spans="1:117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</row>
    <row r="97" spans="1:117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</row>
    <row r="98" spans="1:117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</row>
    <row r="99" spans="1:117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</row>
    <row r="100" spans="1:117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</row>
    <row r="101" spans="1:117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</row>
    <row r="102" spans="1:117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</row>
    <row r="103" spans="1:117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</row>
    <row r="104" spans="1:117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</row>
    <row r="105" spans="1:117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</row>
    <row r="106" spans="1:117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</row>
    <row r="107" spans="1:117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</row>
    <row r="108" spans="1:117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</row>
    <row r="109" spans="1:117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</row>
    <row r="110" spans="1:117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</row>
    <row r="111" spans="1:117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</row>
    <row r="112" spans="1:117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</row>
    <row r="113" spans="1:117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</row>
    <row r="114" spans="1:117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</row>
    <row r="115" spans="1:117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</row>
    <row r="116" spans="1:117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</row>
    <row r="117" spans="1:117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</row>
    <row r="118" spans="1:117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</row>
    <row r="119" spans="1:117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</row>
    <row r="120" spans="1:117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</row>
    <row r="121" spans="1:117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</row>
    <row r="122" spans="1:117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</row>
    <row r="123" spans="1:117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</row>
    <row r="124" spans="1:117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</row>
    <row r="125" spans="1:117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</row>
    <row r="126" spans="1:117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</row>
    <row r="127" spans="1:117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</row>
    <row r="128" spans="1:117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</row>
    <row r="129" spans="1:117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</row>
    <row r="130" spans="1:117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</row>
    <row r="131" spans="1:117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</row>
    <row r="132" spans="1:117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</row>
    <row r="133" spans="1:117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</row>
    <row r="134" spans="1:117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</row>
    <row r="135" spans="1:117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</row>
    <row r="136" spans="1:117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</row>
    <row r="137" spans="1:117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</row>
    <row r="138" spans="1:117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</row>
    <row r="139" spans="1:117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</row>
    <row r="140" spans="1:117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</row>
    <row r="141" spans="1:117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</row>
    <row r="142" spans="1:11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</row>
    <row r="143" spans="1:117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</row>
    <row r="144" spans="1:117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</row>
    <row r="145" spans="1:117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</row>
    <row r="146" spans="1:117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</row>
    <row r="147" spans="1:117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</row>
    <row r="148" spans="1:117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</row>
    <row r="149" spans="1:117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</row>
    <row r="150" spans="1:117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</row>
    <row r="151" spans="1:117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</row>
    <row r="152" spans="1:117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</row>
    <row r="153" spans="1:117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</row>
    <row r="154" spans="1:117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</row>
    <row r="155" spans="1:117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</row>
    <row r="156" spans="1:117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</row>
    <row r="157" spans="1:117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</row>
    <row r="158" spans="1:117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</row>
    <row r="159" spans="1:117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</row>
    <row r="160" spans="1:117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</row>
    <row r="161" spans="1:117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</row>
    <row r="162" spans="1:117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</row>
    <row r="163" spans="1:117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</row>
    <row r="164" spans="1:117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</row>
    <row r="165" spans="1:117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</row>
    <row r="166" spans="1:117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</row>
    <row r="167" spans="1:117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</row>
    <row r="168" spans="1:117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</row>
    <row r="169" spans="1:117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</row>
    <row r="170" spans="1:11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</row>
    <row r="171" spans="1:11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</row>
    <row r="172" spans="1:11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</row>
    <row r="173" spans="1:11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</row>
    <row r="174" spans="1:11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</row>
    <row r="175" spans="1:11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</row>
    <row r="176" spans="1:11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</row>
    <row r="177" spans="1:11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</row>
    <row r="178" spans="1:11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</row>
    <row r="179" spans="1:11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</row>
    <row r="180" spans="1:11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</row>
    <row r="181" spans="1:11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</row>
    <row r="182" spans="1:11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</row>
    <row r="183" spans="1:11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</row>
    <row r="184" spans="1:11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</row>
    <row r="185" spans="1:11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</row>
    <row r="186" spans="1:11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</row>
    <row r="187" spans="1:11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</row>
    <row r="188" spans="1:11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</row>
    <row r="189" spans="1:11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</row>
    <row r="190" spans="1:11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</row>
    <row r="191" spans="1:11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</row>
    <row r="192" spans="1:11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</row>
    <row r="193" spans="1:11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</row>
    <row r="194" spans="1:11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</row>
    <row r="195" spans="1:11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</row>
    <row r="196" spans="1:11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</row>
    <row r="197" spans="1:11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</row>
    <row r="198" spans="1:11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</row>
    <row r="199" spans="1:11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</row>
    <row r="200" spans="1:11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</row>
    <row r="201" spans="1:11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</row>
    <row r="202" spans="1:11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</row>
    <row r="203" spans="1:11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</row>
    <row r="204" spans="1:11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</row>
    <row r="205" spans="1:11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</row>
    <row r="206" spans="1:11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</row>
    <row r="207" spans="1:11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</row>
    <row r="208" spans="1:11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</row>
    <row r="209" spans="1:11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</row>
    <row r="210" spans="1:11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</row>
    <row r="211" spans="1:11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</row>
    <row r="212" spans="1:11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</row>
    <row r="213" spans="1:11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</row>
    <row r="214" spans="1:11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</row>
    <row r="215" spans="1:11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</row>
    <row r="216" spans="1:11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</row>
    <row r="217" spans="1:11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</row>
    <row r="218" spans="1:11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</row>
    <row r="219" spans="1:11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</row>
    <row r="220" spans="1:11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</row>
    <row r="221" spans="1:11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</row>
    <row r="222" spans="1:11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</row>
    <row r="223" spans="1:11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</row>
    <row r="224" spans="1:11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</row>
    <row r="225" spans="1:11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</row>
    <row r="226" spans="1:11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</row>
    <row r="227" spans="1:11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</row>
    <row r="228" spans="1:11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</row>
    <row r="229" spans="1:11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</row>
    <row r="230" spans="1:11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</row>
    <row r="231" spans="1:11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</row>
    <row r="232" spans="1:11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</row>
    <row r="233" spans="1:11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</row>
    <row r="234" spans="1:11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</row>
    <row r="235" spans="1:11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</row>
    <row r="236" spans="1:11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</row>
    <row r="237" spans="1:11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</row>
    <row r="238" spans="1:11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</row>
    <row r="239" spans="1:11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</row>
    <row r="240" spans="1:11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</row>
    <row r="241" spans="1:11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</row>
    <row r="242" spans="1:11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</row>
    <row r="243" spans="1:11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</row>
    <row r="244" spans="1:11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</row>
    <row r="245" spans="1:11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</row>
    <row r="246" spans="1:11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</row>
    <row r="247" spans="1:11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</row>
    <row r="248" spans="1:11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</row>
    <row r="249" spans="1:11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</row>
    <row r="250" spans="1:11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</row>
    <row r="251" spans="1:11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</row>
    <row r="252" spans="1:11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</row>
    <row r="253" spans="1:11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</row>
    <row r="254" spans="1:11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</row>
    <row r="255" spans="1:11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</row>
    <row r="256" spans="1:11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</row>
    <row r="257" spans="1:11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</row>
    <row r="258" spans="1:11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</row>
    <row r="259" spans="1:11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</row>
    <row r="260" spans="1:11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</row>
    <row r="261" spans="1:11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</row>
    <row r="262" spans="1:11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</row>
    <row r="263" spans="1:11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</row>
    <row r="264" spans="1:11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</row>
    <row r="265" spans="1:11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</row>
    <row r="266" spans="1:11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</row>
    <row r="267" spans="1:11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</row>
    <row r="268" spans="1:11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</row>
    <row r="269" spans="1:11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</row>
    <row r="270" spans="1:11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</row>
    <row r="271" spans="1:11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</row>
    <row r="272" spans="1:11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</row>
    <row r="273" spans="1:11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</row>
    <row r="274" spans="1:11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</row>
    <row r="275" spans="1:11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</row>
    <row r="276" spans="1:11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</row>
    <row r="277" spans="1:11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</row>
    <row r="278" spans="1:11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</row>
    <row r="279" spans="1:11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</row>
    <row r="280" spans="1:11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</row>
    <row r="281" spans="1:11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</row>
    <row r="282" spans="1:11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</row>
    <row r="283" spans="1:11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</row>
    <row r="284" spans="1:11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</row>
    <row r="285" spans="1:11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</row>
    <row r="286" spans="1:11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</row>
    <row r="287" spans="1:11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</row>
    <row r="288" spans="1:11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</row>
    <row r="289" spans="1:11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</row>
    <row r="290" spans="1:11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</row>
    <row r="291" spans="1:11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</row>
    <row r="292" spans="1:11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</row>
    <row r="293" spans="1:11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</row>
    <row r="294" spans="1:11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</row>
    <row r="295" spans="1:11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</row>
    <row r="296" spans="1:11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</row>
    <row r="297" spans="1:11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</row>
    <row r="298" spans="1:11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</row>
    <row r="299" spans="1:11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</row>
    <row r="300" spans="1:11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</row>
    <row r="301" spans="1:11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</row>
    <row r="302" spans="1:11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</row>
    <row r="303" spans="1:11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</row>
    <row r="304" spans="1:11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</row>
    <row r="305" spans="1:11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</row>
    <row r="306" spans="1:11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</row>
    <row r="307" spans="1:11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</row>
    <row r="308" spans="1:11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</row>
    <row r="309" spans="1:11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</row>
    <row r="310" spans="1:11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</row>
    <row r="311" spans="1:11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</row>
    <row r="312" spans="1:11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</row>
    <row r="313" spans="1:11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</row>
    <row r="314" spans="1:11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</row>
    <row r="315" spans="1:11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</row>
    <row r="316" spans="1:11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</row>
    <row r="317" spans="1:11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</row>
    <row r="318" spans="1:11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</row>
    <row r="319" spans="1:11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</row>
    <row r="320" spans="1:11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</row>
    <row r="321" spans="1:11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</row>
    <row r="322" spans="1:11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</row>
    <row r="323" spans="1:11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</row>
    <row r="324" spans="1:11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</row>
    <row r="325" spans="1:11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</row>
    <row r="326" spans="1:11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</row>
    <row r="327" spans="1:11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</row>
    <row r="328" spans="1:11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</row>
    <row r="329" spans="1:11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</row>
    <row r="330" spans="1:11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</row>
    <row r="331" spans="1:11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</row>
    <row r="332" spans="1:11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</row>
    <row r="333" spans="1:11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</row>
    <row r="334" spans="1:11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</row>
    <row r="335" spans="1:11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</row>
    <row r="336" spans="1:11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</row>
    <row r="337" spans="1:11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</row>
    <row r="338" spans="1:11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</row>
    <row r="339" spans="1:11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</row>
    <row r="340" spans="1:11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</row>
    <row r="341" spans="1:11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</row>
    <row r="342" spans="1:11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</row>
    <row r="343" spans="1:11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</row>
    <row r="344" spans="1:11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</row>
    <row r="345" spans="1:11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</row>
    <row r="346" spans="1:11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</row>
    <row r="347" spans="1:11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</row>
    <row r="348" spans="1:11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</row>
    <row r="349" spans="1:11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</row>
    <row r="350" spans="1:11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</row>
    <row r="351" spans="1:11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</row>
    <row r="352" spans="1:11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</row>
    <row r="353" spans="1:11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</row>
    <row r="354" spans="1:11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</row>
    <row r="355" spans="1:11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</row>
    <row r="356" spans="1:11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</row>
    <row r="357" spans="1:11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</row>
    <row r="358" spans="1:11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</row>
    <row r="359" spans="1:11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</row>
    <row r="360" spans="1:11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</row>
    <row r="361" spans="1:11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</row>
    <row r="362" spans="1:11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</row>
    <row r="363" spans="1:11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</row>
    <row r="364" spans="1:11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</row>
    <row r="365" spans="1:11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</row>
    <row r="366" spans="1:11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</row>
    <row r="367" spans="1:11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</row>
    <row r="368" spans="1:11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</row>
    <row r="369" spans="1:11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</row>
    <row r="370" spans="1:11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</row>
    <row r="371" spans="1:11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</row>
    <row r="372" spans="1:11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</row>
    <row r="373" spans="1:11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</row>
    <row r="374" spans="1:11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</row>
    <row r="375" spans="1:11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</row>
    <row r="376" spans="1:11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</row>
    <row r="377" spans="1:11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</row>
    <row r="378" spans="1:11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</row>
    <row r="379" spans="1:11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</row>
    <row r="380" spans="1:11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</row>
    <row r="381" spans="1:11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</row>
    <row r="382" spans="1:11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</row>
    <row r="383" spans="1:11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</row>
    <row r="384" spans="1:11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</row>
    <row r="385" spans="1:11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</row>
    <row r="386" spans="1:11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</row>
    <row r="387" spans="1:11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</row>
    <row r="388" spans="1:11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</row>
    <row r="389" spans="1:11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</row>
    <row r="390" spans="1:11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</row>
    <row r="391" spans="1:11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</row>
    <row r="392" spans="1:11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</row>
    <row r="393" spans="1:11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</row>
    <row r="394" spans="1:11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</row>
    <row r="395" spans="1:11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</row>
    <row r="396" spans="1:11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</row>
    <row r="397" spans="1:11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</row>
    <row r="398" spans="1:11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</row>
    <row r="399" spans="1:11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</row>
    <row r="400" spans="1:11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</row>
    <row r="401" spans="1:11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</row>
    <row r="402" spans="1:11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</row>
    <row r="403" spans="1:11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</row>
    <row r="404" spans="1:11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</row>
    <row r="405" spans="1:11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</row>
    <row r="406" spans="1:11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</row>
    <row r="407" spans="1:11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</row>
    <row r="408" spans="1:11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</row>
    <row r="409" spans="1:11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</row>
    <row r="410" spans="1:11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</row>
    <row r="411" spans="1:11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</row>
    <row r="412" spans="1:11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</row>
    <row r="413" spans="1:11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</row>
    <row r="414" spans="1:11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</row>
    <row r="415" spans="1:11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</row>
    <row r="416" spans="1:11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</row>
    <row r="417" spans="1:11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</row>
    <row r="418" spans="1:11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</row>
    <row r="419" spans="1:11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</row>
    <row r="420" spans="1:11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</row>
    <row r="421" spans="1:11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</row>
    <row r="422" spans="1:11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</row>
    <row r="423" spans="1:11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</row>
    <row r="424" spans="1:11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</row>
    <row r="425" spans="1:11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</row>
    <row r="426" spans="1:11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</row>
    <row r="427" spans="1:11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</row>
    <row r="428" spans="1:11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</row>
    <row r="429" spans="1:11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</row>
    <row r="430" spans="1:11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</row>
    <row r="431" spans="1:11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</row>
    <row r="432" spans="1:11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</row>
    <row r="433" spans="1:11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</row>
    <row r="434" spans="1:11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</row>
    <row r="435" spans="1:11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</row>
    <row r="436" spans="1:11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</row>
    <row r="437" spans="1:11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</row>
    <row r="438" spans="1:11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</row>
    <row r="439" spans="1:11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</row>
    <row r="440" spans="1:11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</row>
    <row r="441" spans="1:11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</row>
    <row r="442" spans="1:11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</row>
    <row r="443" spans="1:11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</row>
    <row r="444" spans="1:11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</row>
    <row r="445" spans="1:11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</row>
    <row r="446" spans="1:11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</row>
    <row r="447" spans="1:11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</row>
    <row r="448" spans="1:11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</row>
    <row r="449" spans="1:11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</row>
    <row r="450" spans="1:11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</row>
    <row r="451" spans="1:11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</row>
    <row r="452" spans="1:11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</row>
    <row r="453" spans="1:11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</row>
    <row r="454" spans="1:11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</row>
    <row r="455" spans="1:11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</row>
    <row r="456" spans="1:11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</row>
    <row r="457" spans="1:11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</row>
    <row r="458" spans="1:11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</row>
    <row r="459" spans="1:11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</row>
    <row r="460" spans="1:11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</row>
    <row r="461" spans="1:11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</row>
    <row r="462" spans="1:11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</row>
    <row r="463" spans="1:11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</row>
    <row r="464" spans="1:11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</row>
    <row r="465" spans="1:11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</row>
    <row r="466" spans="1:11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</row>
    <row r="467" spans="1:11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</row>
    <row r="468" spans="1:11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</row>
    <row r="469" spans="1:11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</row>
    <row r="470" spans="1:11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</row>
    <row r="471" spans="1:11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</row>
    <row r="472" spans="1:11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</row>
    <row r="473" spans="1:11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</row>
    <row r="474" spans="1:11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</row>
    <row r="475" spans="1:11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</row>
    <row r="476" spans="1:11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</row>
    <row r="477" spans="1:11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</row>
    <row r="478" spans="1:11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</row>
    <row r="479" spans="1:11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</row>
    <row r="480" spans="1:11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</row>
    <row r="481" spans="1:11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</row>
    <row r="482" spans="1:11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</row>
    <row r="483" spans="1:11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</row>
    <row r="484" spans="1:11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</row>
    <row r="485" spans="1:11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</row>
    <row r="486" spans="1:11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</row>
    <row r="487" spans="1:11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</row>
    <row r="488" spans="1:11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</row>
    <row r="489" spans="1:11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</row>
    <row r="490" spans="1:11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</row>
    <row r="491" spans="1:11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</row>
    <row r="492" spans="1:11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</row>
    <row r="493" spans="1:11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</row>
    <row r="494" spans="1:11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</row>
    <row r="495" spans="1:11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</row>
    <row r="496" spans="1:11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</row>
    <row r="497" spans="1:11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</row>
    <row r="498" spans="1:11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</row>
    <row r="499" spans="1:11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</row>
    <row r="500" spans="1:11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</row>
    <row r="501" spans="1:11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</row>
    <row r="502" spans="1:11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</row>
    <row r="503" spans="1:11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</row>
    <row r="504" spans="1:11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</row>
    <row r="505" spans="1:11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</row>
    <row r="506" spans="1:11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</row>
    <row r="507" spans="1:11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</row>
    <row r="508" spans="1:11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</row>
    <row r="509" spans="1:11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</row>
    <row r="510" spans="1:11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</row>
    <row r="511" spans="1:11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</row>
    <row r="512" spans="1:11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</row>
    <row r="513" spans="1:11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</row>
    <row r="514" spans="1:11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</row>
    <row r="515" spans="1:11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</row>
    <row r="516" spans="1:11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</row>
    <row r="517" spans="1:11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</row>
    <row r="518" spans="1:11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</row>
    <row r="519" spans="1:11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</row>
    <row r="520" spans="1:11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</row>
    <row r="521" spans="1:11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</row>
    <row r="522" spans="1:11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</row>
    <row r="523" spans="1:11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</row>
    <row r="524" spans="1:11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</row>
    <row r="525" spans="1:11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</row>
    <row r="526" spans="1:11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</row>
    <row r="527" spans="1:11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</row>
    <row r="528" spans="1:11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</row>
    <row r="529" spans="1:11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</row>
    <row r="530" spans="1:11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</row>
    <row r="531" spans="1:11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</row>
    <row r="532" spans="1:11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</row>
    <row r="533" spans="1:11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</row>
    <row r="534" spans="1:11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</row>
    <row r="535" spans="1:11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</row>
    <row r="536" spans="1:11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</row>
    <row r="537" spans="1:11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</row>
    <row r="538" spans="1:11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</row>
    <row r="539" spans="1:11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</row>
    <row r="540" spans="1:11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</row>
    <row r="541" spans="1:11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</row>
    <row r="542" spans="1:11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</row>
    <row r="543" spans="1:11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</row>
    <row r="544" spans="1:11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</row>
    <row r="545" spans="1:11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</row>
    <row r="546" spans="1:11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</row>
    <row r="547" spans="1:11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</row>
    <row r="548" spans="1:11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</row>
    <row r="549" spans="1:11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</row>
    <row r="550" spans="1:11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</row>
    <row r="551" spans="1:11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</row>
    <row r="552" spans="1:11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</row>
    <row r="553" spans="1:11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</row>
    <row r="554" spans="1:11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</row>
    <row r="555" spans="1:11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</row>
    <row r="556" spans="1:11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</row>
    <row r="557" spans="1:11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</row>
    <row r="558" spans="1:11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</row>
    <row r="559" spans="1:11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</row>
    <row r="560" spans="1:11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</row>
    <row r="561" spans="1:11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</row>
    <row r="562" spans="1:11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</row>
    <row r="563" spans="1:11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</row>
    <row r="564" spans="1:11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</row>
    <row r="565" spans="1:11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</row>
    <row r="566" spans="1:11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</row>
    <row r="567" spans="1:11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</row>
    <row r="568" spans="1:11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</row>
    <row r="569" spans="1:11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</row>
    <row r="570" spans="1:11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</row>
    <row r="571" spans="1:11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</row>
    <row r="572" spans="1:11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</row>
    <row r="573" spans="1:11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</row>
    <row r="574" spans="1:11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</row>
    <row r="575" spans="1:11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</row>
    <row r="576" spans="1:11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</row>
    <row r="577" spans="1:11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</row>
    <row r="578" spans="1:11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</row>
    <row r="579" spans="1:11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</row>
    <row r="580" spans="1:11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</row>
    <row r="581" spans="1:11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</row>
    <row r="582" spans="1:11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</row>
    <row r="583" spans="1:11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</row>
    <row r="584" spans="1:11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</row>
    <row r="585" spans="1:11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</row>
    <row r="586" spans="1:11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</row>
    <row r="587" spans="1:11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</row>
    <row r="588" spans="1:11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</row>
    <row r="589" spans="1:11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</row>
    <row r="590" spans="1:11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</row>
    <row r="591" spans="1:11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</row>
    <row r="592" spans="1:11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</row>
    <row r="593" spans="1:11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</row>
    <row r="594" spans="1:11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</row>
    <row r="595" spans="1:11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</row>
    <row r="596" spans="1:11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</row>
    <row r="597" spans="1:11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</row>
    <row r="598" spans="1:11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</row>
    <row r="599" spans="1:11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</row>
    <row r="600" spans="1:11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</row>
    <row r="601" spans="1:11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</row>
    <row r="602" spans="1:11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</row>
    <row r="603" spans="1:11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</row>
    <row r="604" spans="1:11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</row>
    <row r="605" spans="1:11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</row>
    <row r="606" spans="1:11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</row>
    <row r="607" spans="1:11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</row>
    <row r="608" spans="1:11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</row>
    <row r="609" spans="1:11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</row>
    <row r="610" spans="1:11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</row>
    <row r="611" spans="1:11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</row>
    <row r="612" spans="1:11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</row>
    <row r="613" spans="1:11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</row>
    <row r="614" spans="1:11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</row>
    <row r="615" spans="1:11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</row>
    <row r="616" spans="1:11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</row>
    <row r="617" spans="1:11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</row>
    <row r="618" spans="1:11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</row>
    <row r="619" spans="1:11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</row>
    <row r="620" spans="1:11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</row>
    <row r="621" spans="1:11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</row>
    <row r="622" spans="1:11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</row>
    <row r="623" spans="1:11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</row>
    <row r="624" spans="1:11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</row>
    <row r="625" spans="1:11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</row>
    <row r="626" spans="1:11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</row>
    <row r="627" spans="1:11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</row>
    <row r="628" spans="1:11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</row>
    <row r="629" spans="1:11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</row>
    <row r="630" spans="1:11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</row>
    <row r="631" spans="1:11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</row>
    <row r="632" spans="1:11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</row>
    <row r="633" spans="1:11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</row>
    <row r="634" spans="1:11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</row>
    <row r="635" spans="1:11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</row>
    <row r="636" spans="1:11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</row>
    <row r="637" spans="1:11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</row>
    <row r="638" spans="1:11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</row>
    <row r="639" spans="1:11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</row>
    <row r="640" spans="1:11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</row>
    <row r="641" spans="1:11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</row>
    <row r="642" spans="1:11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</row>
    <row r="643" spans="1:11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</row>
    <row r="644" spans="1:11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</row>
    <row r="645" spans="1:11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</row>
    <row r="646" spans="1:11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</row>
    <row r="647" spans="1:11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</row>
    <row r="648" spans="1:11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</row>
    <row r="649" spans="1:11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</row>
    <row r="650" spans="1:11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</row>
    <row r="651" spans="1:11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</row>
    <row r="652" spans="1:11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</row>
    <row r="653" spans="1:11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</row>
    <row r="654" spans="1:11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</row>
    <row r="655" spans="1:11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</row>
    <row r="656" spans="1:11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</row>
    <row r="657" spans="1:11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</row>
    <row r="658" spans="1:11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</row>
    <row r="659" spans="1:11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</row>
    <row r="660" spans="1:11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</row>
    <row r="661" spans="1:11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</row>
    <row r="662" spans="1:11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</row>
    <row r="663" spans="1:11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</row>
    <row r="664" spans="1:11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</row>
    <row r="665" spans="1:11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</row>
    <row r="666" spans="1:11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</row>
    <row r="667" spans="1:11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</row>
    <row r="668" spans="1:11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</row>
    <row r="669" spans="1:11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</row>
    <row r="670" spans="1:11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</row>
    <row r="671" spans="1:11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</row>
    <row r="672" spans="1:11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</row>
    <row r="673" spans="1:11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</row>
    <row r="674" spans="1:11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</row>
    <row r="675" spans="1:11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</row>
    <row r="676" spans="1:11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</row>
    <row r="677" spans="1:11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</row>
    <row r="678" spans="1:11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</row>
    <row r="679" spans="1:11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</row>
    <row r="680" spans="1:11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</row>
    <row r="681" spans="1:11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</row>
    <row r="682" spans="1:11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</row>
    <row r="683" spans="1:11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</row>
    <row r="684" spans="1:11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</row>
    <row r="685" spans="1:11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</row>
    <row r="686" spans="1:11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</row>
    <row r="687" spans="1:11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</row>
    <row r="688" spans="1:11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</row>
    <row r="689" spans="1:11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</row>
    <row r="690" spans="1:11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</row>
    <row r="691" spans="1:11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</row>
    <row r="692" spans="1:11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</row>
    <row r="693" spans="1:11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</row>
    <row r="694" spans="1:11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</row>
    <row r="695" spans="1:11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</row>
    <row r="696" spans="1:11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</row>
    <row r="697" spans="1:11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</row>
    <row r="698" spans="1:11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</row>
    <row r="699" spans="1:11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</row>
    <row r="700" spans="1:11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</row>
    <row r="701" spans="1:11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</row>
    <row r="702" spans="1:11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</row>
    <row r="703" spans="1:11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</row>
    <row r="704" spans="1:11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</row>
    <row r="705" spans="1:11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</row>
    <row r="706" spans="1:11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</row>
    <row r="707" spans="1:11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</row>
    <row r="708" spans="1:11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</row>
    <row r="709" spans="1:11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</row>
    <row r="710" spans="1:11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</row>
    <row r="711" spans="1:11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</row>
    <row r="712" spans="1:11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</row>
    <row r="713" spans="1:11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</row>
    <row r="714" spans="1:11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</row>
    <row r="715" spans="1:11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</row>
    <row r="716" spans="1:11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</row>
    <row r="717" spans="1:11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</row>
    <row r="718" spans="1:11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</row>
    <row r="719" spans="1:11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</row>
    <row r="720" spans="1:11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</row>
    <row r="721" spans="1:11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</row>
    <row r="722" spans="1:11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</row>
    <row r="723" spans="1:11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</row>
    <row r="724" spans="1:11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</row>
    <row r="725" spans="1:11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</row>
    <row r="726" spans="1:11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</row>
    <row r="727" spans="1:11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</row>
    <row r="728" spans="1:11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</row>
    <row r="729" spans="1:11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</row>
    <row r="730" spans="1:11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</row>
    <row r="731" spans="1:11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</row>
    <row r="732" spans="1:11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</row>
    <row r="733" spans="1:11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</row>
    <row r="734" spans="1:11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</row>
    <row r="735" spans="1:11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</row>
    <row r="736" spans="1:11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</row>
    <row r="737" spans="1:11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</row>
    <row r="738" spans="1:11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</row>
    <row r="739" spans="1:11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</row>
    <row r="740" spans="1:11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</row>
    <row r="741" spans="1:11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</row>
    <row r="742" spans="1:11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</row>
    <row r="743" spans="1:11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</row>
    <row r="744" spans="1:11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</row>
    <row r="745" spans="1:11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</row>
    <row r="746" spans="1:11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</row>
    <row r="747" spans="1:11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</row>
    <row r="748" spans="1:11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</row>
    <row r="749" spans="1:11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</row>
    <row r="750" spans="1:11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</row>
    <row r="751" spans="1:11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</row>
    <row r="752" spans="1:11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</row>
    <row r="753" spans="1:11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</row>
    <row r="754" spans="1:11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</row>
    <row r="755" spans="1:11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</row>
    <row r="756" spans="1:11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</row>
    <row r="757" spans="1:11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</row>
    <row r="758" spans="1:11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</row>
    <row r="759" spans="1:11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</row>
    <row r="760" spans="1:11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</row>
    <row r="761" spans="1:11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</row>
    <row r="762" spans="1:11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</row>
    <row r="763" spans="1:11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</row>
    <row r="764" spans="1:11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</row>
    <row r="765" spans="1:11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</row>
    <row r="766" spans="1:11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</row>
    <row r="767" spans="1:11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</row>
    <row r="768" spans="1:11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</row>
    <row r="769" spans="1:11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</row>
    <row r="770" spans="1:11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</row>
    <row r="771" spans="1:11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</row>
    <row r="772" spans="1:11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</row>
    <row r="773" spans="1:11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</row>
    <row r="774" spans="1:11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</row>
    <row r="775" spans="1:11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</row>
    <row r="776" spans="1:11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</row>
    <row r="777" spans="1:11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</row>
    <row r="778" spans="1:11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</row>
    <row r="779" spans="1:11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</row>
    <row r="780" spans="1:11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</row>
    <row r="781" spans="1:11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</row>
    <row r="782" spans="1:11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</row>
    <row r="783" spans="1:11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</row>
    <row r="784" spans="1:11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</row>
    <row r="785" spans="1:11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</row>
    <row r="786" spans="1:11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</row>
    <row r="787" spans="1:11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</row>
    <row r="788" spans="1:11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</row>
    <row r="789" spans="1:11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</row>
    <row r="790" spans="1:11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</row>
    <row r="791" spans="1:11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</row>
    <row r="792" spans="1:11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</row>
    <row r="793" spans="1:11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</row>
    <row r="794" spans="1:11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</row>
    <row r="795" spans="1:11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</row>
    <row r="796" spans="1:11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</row>
    <row r="797" spans="1:11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</row>
    <row r="798" spans="1:11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</row>
    <row r="799" spans="1:11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</row>
    <row r="800" spans="1:11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</row>
    <row r="801" spans="1:11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</row>
    <row r="802" spans="1:11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</row>
    <row r="803" spans="1:11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</row>
    <row r="804" spans="1:11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</row>
    <row r="805" spans="1:11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</row>
    <row r="806" spans="1:11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</row>
    <row r="807" spans="1:11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</row>
    <row r="808" spans="1:11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</row>
    <row r="809" spans="1:11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</row>
    <row r="810" spans="1:11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</row>
    <row r="811" spans="1:11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</row>
    <row r="812" spans="1:11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</row>
    <row r="813" spans="1:11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</row>
    <row r="814" spans="1:11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</row>
    <row r="815" spans="1:11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</row>
    <row r="816" spans="1:11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</row>
    <row r="817" spans="1:11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</row>
    <row r="818" spans="1:11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</row>
    <row r="819" spans="1:11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</row>
    <row r="820" spans="1:11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</row>
    <row r="821" spans="1:11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</row>
    <row r="822" spans="1:11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</row>
    <row r="823" spans="1:11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</row>
    <row r="824" spans="1:11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</row>
    <row r="825" spans="1:11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</row>
    <row r="826" spans="1:11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</row>
    <row r="827" spans="1:11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</row>
    <row r="828" spans="1:11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</row>
    <row r="829" spans="1:11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</row>
    <row r="830" spans="1:11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</row>
    <row r="831" spans="1:11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</row>
    <row r="832" spans="1:11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</row>
    <row r="833" spans="1:11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</row>
    <row r="834" spans="1:11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</row>
    <row r="835" spans="1:11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</row>
    <row r="836" spans="1:11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</row>
    <row r="837" spans="1:11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</row>
    <row r="838" spans="1:11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</row>
    <row r="839" spans="1:11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</row>
    <row r="840" spans="1:11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</row>
    <row r="841" spans="1:11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</row>
    <row r="842" spans="1:11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</row>
    <row r="843" spans="1:11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</row>
    <row r="844" spans="1:11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</row>
    <row r="845" spans="1:11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</row>
    <row r="846" spans="1:11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</row>
    <row r="847" spans="1:11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</row>
    <row r="848" spans="1:11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</row>
    <row r="849" spans="1:11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</row>
    <row r="850" spans="1:11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</row>
    <row r="851" spans="1:11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</row>
    <row r="852" spans="1:11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</row>
    <row r="853" spans="1:11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</row>
    <row r="854" spans="1:11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</row>
    <row r="855" spans="1:11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</row>
    <row r="856" spans="1:11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</row>
    <row r="857" spans="1:11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</row>
    <row r="858" spans="1:11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</row>
    <row r="859" spans="1:11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</row>
    <row r="860" spans="1:11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</row>
    <row r="861" spans="1:11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</row>
    <row r="862" spans="1:11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</row>
    <row r="863" spans="1:11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</row>
    <row r="864" spans="1:11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</row>
    <row r="865" spans="1:11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</row>
    <row r="866" spans="1:11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</row>
    <row r="867" spans="1:11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</row>
    <row r="868" spans="1:11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</row>
    <row r="869" spans="1:11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</row>
    <row r="870" spans="1:11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</row>
    <row r="871" spans="1:11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</row>
    <row r="872" spans="1:11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</row>
    <row r="873" spans="1:11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</row>
    <row r="874" spans="1:11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</row>
    <row r="875" spans="1:11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</row>
    <row r="876" spans="1:11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</row>
    <row r="877" spans="1:11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</row>
    <row r="878" spans="1:11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</row>
    <row r="879" spans="1:11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</row>
    <row r="880" spans="1:11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</row>
    <row r="881" spans="1:11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</row>
    <row r="882" spans="1:11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</row>
    <row r="883" spans="1:11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</row>
    <row r="884" spans="1:11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</row>
    <row r="885" spans="1:11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</row>
    <row r="886" spans="1:11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</row>
    <row r="887" spans="1:11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</row>
    <row r="888" spans="1:11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</row>
    <row r="889" spans="1:11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</row>
    <row r="890" spans="1:11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</row>
    <row r="891" spans="1:11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</row>
    <row r="892" spans="1:11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</row>
    <row r="893" spans="1:11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</row>
    <row r="894" spans="1:11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</row>
    <row r="895" spans="1:11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</row>
    <row r="896" spans="1:11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</row>
    <row r="897" spans="1:11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</row>
    <row r="898" spans="1:11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</row>
    <row r="899" spans="1:11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</row>
    <row r="900" spans="1:11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</row>
    <row r="901" spans="1:11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</row>
    <row r="902" spans="1:11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</row>
    <row r="903" spans="1:11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</row>
    <row r="904" spans="1:11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</row>
    <row r="905" spans="1:11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</row>
    <row r="906" spans="1:11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</row>
    <row r="907" spans="1:11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</row>
    <row r="908" spans="1:11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</row>
    <row r="909" spans="1:11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</row>
    <row r="910" spans="1:11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</row>
    <row r="911" spans="1:11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</row>
    <row r="912" spans="1:11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</row>
    <row r="913" spans="1:11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</row>
    <row r="914" spans="1:11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</row>
    <row r="915" spans="1:11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</row>
    <row r="916" spans="1:11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</row>
    <row r="917" spans="1:11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</row>
    <row r="918" spans="1:11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</row>
    <row r="919" spans="1:11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</row>
    <row r="920" spans="1:11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</row>
    <row r="921" spans="1:11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</row>
    <row r="922" spans="1:11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</row>
    <row r="923" spans="1:11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</row>
    <row r="924" spans="1:11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</row>
    <row r="925" spans="1:11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</row>
    <row r="926" spans="1:11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</row>
    <row r="927" spans="1:11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</row>
    <row r="928" spans="1:11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</row>
    <row r="929" spans="1:11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</row>
    <row r="930" spans="1:11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</row>
    <row r="931" spans="1:11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</row>
    <row r="932" spans="1:11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</row>
    <row r="933" spans="1:11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</row>
    <row r="934" spans="1:11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</row>
    <row r="935" spans="1:11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</row>
    <row r="936" spans="1:11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</row>
    <row r="937" spans="1:11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</row>
    <row r="938" spans="1:11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</row>
    <row r="939" spans="1:11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</row>
    <row r="940" spans="1:11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</row>
    <row r="941" spans="1:11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</row>
    <row r="942" spans="1:11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</row>
    <row r="943" spans="1:11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</row>
    <row r="944" spans="1:11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</row>
    <row r="945" spans="1:11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</row>
    <row r="946" spans="1:11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</row>
    <row r="947" spans="1:11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</row>
    <row r="948" spans="1:11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</row>
    <row r="949" spans="1:11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</row>
    <row r="950" spans="1:11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</row>
    <row r="951" spans="1:11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</row>
    <row r="952" spans="1:11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</row>
    <row r="953" spans="1:11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</row>
    <row r="954" spans="1:11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</row>
    <row r="955" spans="1:11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</row>
    <row r="956" spans="1:11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</row>
    <row r="957" spans="1:11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</row>
    <row r="958" spans="1:11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</row>
    <row r="959" spans="1:11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</row>
    <row r="960" spans="1:11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</row>
    <row r="961" spans="1:11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</row>
    <row r="962" spans="1:11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</row>
    <row r="963" spans="1:11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</row>
    <row r="964" spans="1:11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</row>
    <row r="965" spans="1:11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</row>
    <row r="966" spans="1:11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</row>
    <row r="967" spans="1:11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</row>
    <row r="968" spans="1:11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</row>
    <row r="969" spans="1:11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</row>
    <row r="970" spans="1:11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</row>
    <row r="971" spans="1:11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</row>
    <row r="972" spans="1:117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</row>
    <row r="973" spans="1:117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</row>
    <row r="974" spans="1:117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</row>
    <row r="975" spans="1:117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</row>
    <row r="976" spans="1:117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</row>
    <row r="977" spans="1:117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</row>
    <row r="978" spans="1:117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</row>
    <row r="979" spans="1:117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</row>
    <row r="980" spans="1:117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</row>
    <row r="981" spans="1:117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</row>
    <row r="982" spans="1:117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</row>
    <row r="983" spans="1:117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</row>
    <row r="984" spans="1:117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</row>
    <row r="985" spans="1:117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</row>
    <row r="986" spans="1:117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</row>
    <row r="987" spans="1:117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</row>
    <row r="988" spans="1:117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</row>
    <row r="989" spans="1:117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</row>
    <row r="990" spans="1:117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</row>
    <row r="991" spans="1:117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</row>
    <row r="992" spans="1:117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</row>
    <row r="993" spans="1:117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</row>
    <row r="994" spans="1:117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</row>
    <row r="995" spans="1:117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</row>
    <row r="996" spans="1:117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</row>
    <row r="997" spans="1:117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</row>
    <row r="998" spans="1:117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</row>
    <row r="999" spans="1:117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</row>
    <row r="1000" spans="1:117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</row>
    <row r="1001" spans="1:117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</row>
    <row r="1002" spans="1:117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</row>
    <row r="1003" spans="1:117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</row>
    <row r="1004" spans="1:117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</row>
    <row r="1005" spans="1:117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</row>
    <row r="1006" spans="1:117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</row>
    <row r="1007" spans="1:117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</row>
    <row r="1008" spans="1:117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</row>
    <row r="1009" spans="1:117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</row>
    <row r="1010" spans="1:117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</row>
    <row r="1011" spans="1:117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</row>
    <row r="1012" spans="1:117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</row>
    <row r="1013" spans="1:117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</row>
    <row r="1014" spans="1:117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</row>
    <row r="1015" spans="1:117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</row>
  </sheetData>
  <conditionalFormatting sqref="E7:E14">
    <cfRule type="cellIs" dxfId="23" priority="56" operator="lessThan">
      <formula>0</formula>
    </cfRule>
  </conditionalFormatting>
  <conditionalFormatting sqref="E11">
    <cfRule type="cellIs" dxfId="22" priority="60" operator="lessThan">
      <formula>0</formula>
    </cfRule>
  </conditionalFormatting>
  <conditionalFormatting sqref="F20:M20">
    <cfRule type="cellIs" dxfId="21" priority="68" operator="lessThan">
      <formula>0</formula>
    </cfRule>
  </conditionalFormatting>
  <conditionalFormatting sqref="F24:Q44">
    <cfRule type="cellIs" dxfId="20" priority="14" operator="lessThan">
      <formula>0</formula>
    </cfRule>
  </conditionalFormatting>
  <conditionalFormatting sqref="J20 AQ20 BO20 CB20">
    <cfRule type="cellIs" dxfId="19" priority="70" operator="lessThan">
      <formula>0</formula>
    </cfRule>
  </conditionalFormatting>
  <conditionalFormatting sqref="J24:J44">
    <cfRule type="cellIs" dxfId="18" priority="17" operator="lessThan">
      <formula>0</formula>
    </cfRule>
  </conditionalFormatting>
  <conditionalFormatting sqref="R24:AI44">
    <cfRule type="cellIs" dxfId="17" priority="51" operator="lessThan">
      <formula>0</formula>
    </cfRule>
  </conditionalFormatting>
  <conditionalFormatting sqref="AM24:AP44">
    <cfRule type="cellIs" dxfId="16" priority="5" operator="lessThan">
      <formula>0</formula>
    </cfRule>
  </conditionalFormatting>
  <conditionalFormatting sqref="AM43:AQ44">
    <cfRule type="cellIs" dxfId="15" priority="6" operator="lessThan">
      <formula>0</formula>
    </cfRule>
  </conditionalFormatting>
  <conditionalFormatting sqref="AM20:AT20">
    <cfRule type="cellIs" dxfId="14" priority="67" operator="lessThan">
      <formula>0</formula>
    </cfRule>
  </conditionalFormatting>
  <conditionalFormatting sqref="AR24:AT44">
    <cfRule type="cellIs" dxfId="13" priority="1" operator="lessThan">
      <formula>0</formula>
    </cfRule>
  </conditionalFormatting>
  <conditionalFormatting sqref="AR43:AX44">
    <cfRule type="cellIs" dxfId="12" priority="2" operator="lessThan">
      <formula>0</formula>
    </cfRule>
  </conditionalFormatting>
  <conditionalFormatting sqref="BK24:BN44">
    <cfRule type="cellIs" dxfId="11" priority="37" operator="lessThan">
      <formula>0</formula>
    </cfRule>
  </conditionalFormatting>
  <conditionalFormatting sqref="BK43:BN44">
    <cfRule type="cellIs" dxfId="10" priority="38" operator="lessThan">
      <formula>0</formula>
    </cfRule>
  </conditionalFormatting>
  <conditionalFormatting sqref="BK24:BO42 BX24:CI42 AM24:AX42">
    <cfRule type="cellIs" dxfId="9" priority="53" operator="lessThan">
      <formula>0</formula>
    </cfRule>
  </conditionalFormatting>
  <conditionalFormatting sqref="BK20:BR20">
    <cfRule type="cellIs" dxfId="8" priority="66" operator="lessThan">
      <formula>0</formula>
    </cfRule>
  </conditionalFormatting>
  <conditionalFormatting sqref="BO43:BO44">
    <cfRule type="cellIs" dxfId="7" priority="35" operator="lessThan">
      <formula>0</formula>
    </cfRule>
  </conditionalFormatting>
  <conditionalFormatting sqref="BP24:BR44">
    <cfRule type="cellIs" dxfId="6" priority="33" operator="lessThan">
      <formula>0</formula>
    </cfRule>
  </conditionalFormatting>
  <conditionalFormatting sqref="BS43">
    <cfRule type="cellIs" dxfId="5" priority="49" operator="lessThan">
      <formula>0</formula>
    </cfRule>
  </conditionalFormatting>
  <conditionalFormatting sqref="BX24:CA44">
    <cfRule type="cellIs" dxfId="4" priority="20" operator="lessThan">
      <formula>0</formula>
    </cfRule>
  </conditionalFormatting>
  <conditionalFormatting sqref="BX43:CB44">
    <cfRule type="cellIs" dxfId="3" priority="21" operator="lessThan">
      <formula>0</formula>
    </cfRule>
  </conditionalFormatting>
  <conditionalFormatting sqref="BX20:CE20">
    <cfRule type="cellIs" dxfId="2" priority="65" operator="lessThan">
      <formula>0</formula>
    </cfRule>
  </conditionalFormatting>
  <conditionalFormatting sqref="CC24:CE44">
    <cfRule type="cellIs" dxfId="1" priority="10" operator="lessThan">
      <formula>0</formula>
    </cfRule>
  </conditionalFormatting>
  <conditionalFormatting sqref="CC43:CI44">
    <cfRule type="cellIs" dxfId="0" priority="1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README 1st</vt:lpstr>
      <vt:lpstr>Perf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2014215008</cp:lastModifiedBy>
  <dcterms:created xsi:type="dcterms:W3CDTF">2020-11-20T15:01:24Z</dcterms:created>
  <dcterms:modified xsi:type="dcterms:W3CDTF">2023-10-10T19:36:26Z</dcterms:modified>
</cp:coreProperties>
</file>